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blic_html\Orf467F16\FinalProject\"/>
    </mc:Choice>
  </mc:AlternateContent>
  <bookViews>
    <workbookView xWindow="0" yWindow="0" windowWidth="28568" windowHeight="80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F2" i="1"/>
  <c r="E31" i="1"/>
  <c r="E32" i="1"/>
  <c r="E33" i="1"/>
  <c r="E34" i="1"/>
  <c r="E35" i="1"/>
  <c r="E36" i="1"/>
  <c r="J36" i="1" s="1"/>
  <c r="E37" i="1"/>
  <c r="E38" i="1"/>
  <c r="J38" i="1" s="1"/>
  <c r="E39" i="1"/>
  <c r="E40" i="1"/>
  <c r="E41" i="1"/>
  <c r="E42" i="1"/>
  <c r="E45" i="1"/>
  <c r="I45" i="1" s="1"/>
  <c r="E46" i="1"/>
  <c r="E47" i="1"/>
  <c r="E48" i="1"/>
  <c r="E49" i="1"/>
  <c r="E50" i="1"/>
  <c r="E51" i="1"/>
  <c r="E52" i="1"/>
  <c r="E53" i="1"/>
  <c r="I53" i="1" s="1"/>
  <c r="E54" i="1"/>
  <c r="E55" i="1"/>
  <c r="E56" i="1"/>
  <c r="E59" i="1"/>
  <c r="I59" i="1" s="1"/>
  <c r="E60" i="1"/>
  <c r="E61" i="1"/>
  <c r="E62" i="1"/>
  <c r="J62" i="1" s="1"/>
  <c r="E63" i="1"/>
  <c r="E64" i="1"/>
  <c r="E65" i="1"/>
  <c r="E66" i="1"/>
  <c r="J66" i="1" s="1"/>
  <c r="E67" i="1"/>
  <c r="J67" i="1" s="1"/>
  <c r="E68" i="1"/>
  <c r="E69" i="1"/>
  <c r="E70" i="1"/>
  <c r="J70" i="1" s="1"/>
  <c r="E58" i="1"/>
  <c r="K58" i="1" s="1"/>
  <c r="E44" i="1"/>
  <c r="K44" i="1" s="1"/>
  <c r="E30" i="1"/>
  <c r="E17" i="1"/>
  <c r="I17" i="1" s="1"/>
  <c r="E18" i="1"/>
  <c r="E19" i="1"/>
  <c r="I19" i="1" s="1"/>
  <c r="L19" i="1" s="1"/>
  <c r="E20" i="1"/>
  <c r="E21" i="1"/>
  <c r="E22" i="1"/>
  <c r="E23" i="1"/>
  <c r="E24" i="1"/>
  <c r="J24" i="1" s="1"/>
  <c r="M24" i="1" s="1"/>
  <c r="E25" i="1"/>
  <c r="I25" i="1" s="1"/>
  <c r="E26" i="1"/>
  <c r="E27" i="1"/>
  <c r="K27" i="1" s="1"/>
  <c r="E28" i="1"/>
  <c r="E16" i="1"/>
  <c r="K16" i="1" s="1"/>
  <c r="E3" i="1"/>
  <c r="E4" i="1"/>
  <c r="E5" i="1"/>
  <c r="E6" i="1"/>
  <c r="E7" i="1"/>
  <c r="J7" i="1" s="1"/>
  <c r="E8" i="1"/>
  <c r="J8" i="1" s="1"/>
  <c r="E9" i="1"/>
  <c r="E10" i="1"/>
  <c r="E11" i="1"/>
  <c r="E12" i="1"/>
  <c r="E13" i="1"/>
  <c r="E14" i="1"/>
  <c r="E2" i="1"/>
  <c r="I2" i="1" s="1"/>
  <c r="D59" i="1"/>
  <c r="F59" i="1" s="1"/>
  <c r="D60" i="1"/>
  <c r="H60" i="1" s="1"/>
  <c r="I60" i="1"/>
  <c r="F60" i="1"/>
  <c r="G60" i="1"/>
  <c r="J60" i="1"/>
  <c r="M60" i="1" s="1"/>
  <c r="K60" i="1"/>
  <c r="D61" i="1"/>
  <c r="F61" i="1" s="1"/>
  <c r="I61" i="1"/>
  <c r="D62" i="1"/>
  <c r="F62" i="1"/>
  <c r="G62" i="1"/>
  <c r="H62" i="1"/>
  <c r="I62" i="1"/>
  <c r="D63" i="1"/>
  <c r="F63" i="1" s="1"/>
  <c r="J63" i="1"/>
  <c r="I63" i="1"/>
  <c r="L63" i="1" s="1"/>
  <c r="D64" i="1"/>
  <c r="H64" i="1" s="1"/>
  <c r="I64" i="1"/>
  <c r="F64" i="1"/>
  <c r="D65" i="1"/>
  <c r="F65" i="1" s="1"/>
  <c r="I65" i="1"/>
  <c r="H65" i="1"/>
  <c r="D66" i="1"/>
  <c r="F66" i="1"/>
  <c r="G66" i="1"/>
  <c r="H66" i="1"/>
  <c r="I66" i="1"/>
  <c r="D67" i="1"/>
  <c r="F67" i="1" s="1"/>
  <c r="D68" i="1"/>
  <c r="H68" i="1" s="1"/>
  <c r="I68" i="1"/>
  <c r="L68" i="1" s="1"/>
  <c r="F68" i="1"/>
  <c r="G68" i="1"/>
  <c r="J68" i="1"/>
  <c r="K68" i="1"/>
  <c r="D69" i="1"/>
  <c r="F69" i="1" s="1"/>
  <c r="I69" i="1"/>
  <c r="H69" i="1"/>
  <c r="D70" i="1"/>
  <c r="F70" i="1"/>
  <c r="G70" i="1"/>
  <c r="H70" i="1"/>
  <c r="I70" i="1"/>
  <c r="G58" i="1"/>
  <c r="F58" i="1"/>
  <c r="D58" i="1"/>
  <c r="H58" i="1" s="1"/>
  <c r="D45" i="1"/>
  <c r="F45" i="1" s="1"/>
  <c r="K45" i="1"/>
  <c r="D46" i="1"/>
  <c r="F46" i="1" s="1"/>
  <c r="I46" i="1"/>
  <c r="J46" i="1"/>
  <c r="M46" i="1" s="1"/>
  <c r="K46" i="1"/>
  <c r="D47" i="1"/>
  <c r="F47" i="1" s="1"/>
  <c r="J47" i="1"/>
  <c r="G47" i="1"/>
  <c r="H47" i="1"/>
  <c r="I47" i="1"/>
  <c r="D48" i="1"/>
  <c r="I48" i="1"/>
  <c r="F48" i="1"/>
  <c r="G48" i="1"/>
  <c r="H48" i="1"/>
  <c r="D49" i="1"/>
  <c r="F49" i="1" s="1"/>
  <c r="I49" i="1"/>
  <c r="K49" i="1"/>
  <c r="D50" i="1"/>
  <c r="F50" i="1" s="1"/>
  <c r="I50" i="1"/>
  <c r="D51" i="1"/>
  <c r="F51" i="1" s="1"/>
  <c r="J51" i="1"/>
  <c r="G51" i="1"/>
  <c r="H51" i="1"/>
  <c r="I51" i="1"/>
  <c r="D52" i="1"/>
  <c r="I52" i="1"/>
  <c r="F52" i="1"/>
  <c r="G52" i="1"/>
  <c r="H52" i="1"/>
  <c r="D53" i="1"/>
  <c r="F53" i="1" s="1"/>
  <c r="K53" i="1"/>
  <c r="D54" i="1"/>
  <c r="F54" i="1" s="1"/>
  <c r="I54" i="1"/>
  <c r="J54" i="1"/>
  <c r="M54" i="1" s="1"/>
  <c r="K54" i="1"/>
  <c r="D55" i="1"/>
  <c r="F55" i="1" s="1"/>
  <c r="J55" i="1"/>
  <c r="G55" i="1"/>
  <c r="H55" i="1"/>
  <c r="I55" i="1"/>
  <c r="D56" i="1"/>
  <c r="I56" i="1"/>
  <c r="F56" i="1"/>
  <c r="G56" i="1"/>
  <c r="H56" i="1"/>
  <c r="D44" i="1"/>
  <c r="H44" i="1" s="1"/>
  <c r="D31" i="1"/>
  <c r="F31" i="1" s="1"/>
  <c r="J31" i="1"/>
  <c r="I31" i="1"/>
  <c r="D32" i="1"/>
  <c r="H32" i="1" s="1"/>
  <c r="I32" i="1"/>
  <c r="L32" i="1" s="1"/>
  <c r="F32" i="1"/>
  <c r="G32" i="1"/>
  <c r="J32" i="1"/>
  <c r="K32" i="1"/>
  <c r="D33" i="1"/>
  <c r="F33" i="1" s="1"/>
  <c r="I33" i="1"/>
  <c r="D34" i="1"/>
  <c r="I34" i="1"/>
  <c r="F34" i="1"/>
  <c r="G34" i="1"/>
  <c r="H34" i="1"/>
  <c r="J34" i="1"/>
  <c r="M34" i="1" s="1"/>
  <c r="K34" i="1"/>
  <c r="D35" i="1"/>
  <c r="F35" i="1" s="1"/>
  <c r="J35" i="1"/>
  <c r="I35" i="1"/>
  <c r="L35" i="1" s="1"/>
  <c r="D36" i="1"/>
  <c r="H36" i="1" s="1"/>
  <c r="F36" i="1"/>
  <c r="G36" i="1"/>
  <c r="D37" i="1"/>
  <c r="F37" i="1" s="1"/>
  <c r="I37" i="1"/>
  <c r="H37" i="1"/>
  <c r="D38" i="1"/>
  <c r="F38" i="1"/>
  <c r="G38" i="1"/>
  <c r="H38" i="1"/>
  <c r="D39" i="1"/>
  <c r="F39" i="1" s="1"/>
  <c r="J39" i="1"/>
  <c r="I39" i="1"/>
  <c r="D40" i="1"/>
  <c r="H40" i="1" s="1"/>
  <c r="I40" i="1"/>
  <c r="F40" i="1"/>
  <c r="G40" i="1"/>
  <c r="J40" i="1"/>
  <c r="M40" i="1" s="1"/>
  <c r="K40" i="1"/>
  <c r="D41" i="1"/>
  <c r="F41" i="1" s="1"/>
  <c r="I41" i="1"/>
  <c r="H41" i="1"/>
  <c r="D42" i="1"/>
  <c r="I42" i="1"/>
  <c r="F42" i="1"/>
  <c r="G42" i="1"/>
  <c r="H42" i="1"/>
  <c r="J42" i="1"/>
  <c r="M42" i="1" s="1"/>
  <c r="K42" i="1"/>
  <c r="F30" i="1"/>
  <c r="K30" i="1"/>
  <c r="D30" i="1"/>
  <c r="H30" i="1" s="1"/>
  <c r="D17" i="1"/>
  <c r="F17" i="1" s="1"/>
  <c r="D18" i="1"/>
  <c r="F18" i="1" s="1"/>
  <c r="I18" i="1"/>
  <c r="J18" i="1"/>
  <c r="M18" i="1" s="1"/>
  <c r="K18" i="1"/>
  <c r="D19" i="1"/>
  <c r="F19" i="1" s="1"/>
  <c r="H19" i="1"/>
  <c r="J19" i="1"/>
  <c r="D20" i="1"/>
  <c r="F20" i="1"/>
  <c r="G20" i="1"/>
  <c r="H20" i="1"/>
  <c r="I20" i="1"/>
  <c r="L20" i="1" s="1"/>
  <c r="J20" i="1"/>
  <c r="K20" i="1"/>
  <c r="D21" i="1"/>
  <c r="G21" i="1" s="1"/>
  <c r="I21" i="1"/>
  <c r="F21" i="1"/>
  <c r="D22" i="1"/>
  <c r="G22" i="1" s="1"/>
  <c r="I22" i="1"/>
  <c r="J22" i="1"/>
  <c r="M22" i="1" s="1"/>
  <c r="K22" i="1"/>
  <c r="D23" i="1"/>
  <c r="F23" i="1" s="1"/>
  <c r="K23" i="1"/>
  <c r="H23" i="1"/>
  <c r="I23" i="1"/>
  <c r="L23" i="1" s="1"/>
  <c r="J23" i="1"/>
  <c r="D24" i="1"/>
  <c r="F24" i="1"/>
  <c r="G24" i="1"/>
  <c r="H24" i="1"/>
  <c r="I24" i="1"/>
  <c r="K24" i="1"/>
  <c r="D25" i="1"/>
  <c r="G25" i="1" s="1"/>
  <c r="F25" i="1"/>
  <c r="D26" i="1"/>
  <c r="G26" i="1" s="1"/>
  <c r="I26" i="1"/>
  <c r="J26" i="1"/>
  <c r="M26" i="1" s="1"/>
  <c r="K26" i="1"/>
  <c r="D27" i="1"/>
  <c r="F27" i="1" s="1"/>
  <c r="H27" i="1"/>
  <c r="D28" i="1"/>
  <c r="F28" i="1"/>
  <c r="G28" i="1"/>
  <c r="H28" i="1"/>
  <c r="I28" i="1"/>
  <c r="J28" i="1"/>
  <c r="K28" i="1"/>
  <c r="D3" i="1"/>
  <c r="F3" i="1" s="1"/>
  <c r="D4" i="1"/>
  <c r="D5" i="1"/>
  <c r="D6" i="1"/>
  <c r="F6" i="1" s="1"/>
  <c r="D7" i="1"/>
  <c r="D8" i="1"/>
  <c r="D9" i="1"/>
  <c r="D10" i="1"/>
  <c r="D11" i="1"/>
  <c r="F11" i="1" s="1"/>
  <c r="D12" i="1"/>
  <c r="D13" i="1"/>
  <c r="D14" i="1"/>
  <c r="G14" i="1" s="1"/>
  <c r="D16" i="1"/>
  <c r="H16" i="1" s="1"/>
  <c r="J3" i="1"/>
  <c r="H4" i="1"/>
  <c r="K4" i="1"/>
  <c r="F4" i="1"/>
  <c r="I4" i="1"/>
  <c r="J4" i="1"/>
  <c r="F5" i="1"/>
  <c r="I5" i="1"/>
  <c r="G5" i="1"/>
  <c r="H5" i="1"/>
  <c r="I6" i="1"/>
  <c r="F7" i="1"/>
  <c r="H8" i="1"/>
  <c r="F9" i="1"/>
  <c r="I9" i="1"/>
  <c r="G9" i="1"/>
  <c r="J10" i="1"/>
  <c r="F10" i="1"/>
  <c r="G10" i="1"/>
  <c r="H10" i="1"/>
  <c r="J11" i="1"/>
  <c r="H12" i="1"/>
  <c r="K12" i="1"/>
  <c r="F12" i="1"/>
  <c r="I12" i="1"/>
  <c r="J12" i="1"/>
  <c r="F13" i="1"/>
  <c r="I13" i="1"/>
  <c r="G13" i="1"/>
  <c r="H13" i="1"/>
  <c r="J14" i="1"/>
  <c r="B35" i="1"/>
  <c r="G2" i="1"/>
  <c r="D2" i="1"/>
  <c r="M38" i="1" l="1"/>
  <c r="L39" i="1"/>
  <c r="I38" i="1"/>
  <c r="L38" i="1" s="1"/>
  <c r="M32" i="1"/>
  <c r="K38" i="1"/>
  <c r="L34" i="1"/>
  <c r="I36" i="1"/>
  <c r="L36" i="1" s="1"/>
  <c r="L42" i="1"/>
  <c r="K36" i="1"/>
  <c r="M36" i="1" s="1"/>
  <c r="L40" i="1"/>
  <c r="L54" i="1"/>
  <c r="L46" i="1"/>
  <c r="L55" i="1"/>
  <c r="M66" i="1"/>
  <c r="K70" i="1"/>
  <c r="M70" i="1" s="1"/>
  <c r="I67" i="1"/>
  <c r="L67" i="1" s="1"/>
  <c r="L60" i="1"/>
  <c r="L62" i="1"/>
  <c r="L66" i="1"/>
  <c r="L70" i="1"/>
  <c r="M68" i="1"/>
  <c r="K66" i="1"/>
  <c r="K62" i="1"/>
  <c r="M62" i="1" s="1"/>
  <c r="J59" i="1"/>
  <c r="L59" i="1" s="1"/>
  <c r="J27" i="1"/>
  <c r="M20" i="1"/>
  <c r="I27" i="1"/>
  <c r="L27" i="1" s="1"/>
  <c r="K19" i="1"/>
  <c r="L26" i="1"/>
  <c r="M28" i="1"/>
  <c r="L22" i="1"/>
  <c r="L24" i="1"/>
  <c r="L28" i="1"/>
  <c r="L18" i="1"/>
  <c r="I7" i="1"/>
  <c r="I8" i="1"/>
  <c r="K64" i="1"/>
  <c r="J64" i="1"/>
  <c r="M64" i="1" s="1"/>
  <c r="G64" i="1"/>
  <c r="L50" i="1"/>
  <c r="K50" i="1"/>
  <c r="J50" i="1"/>
  <c r="H61" i="1"/>
  <c r="G69" i="1"/>
  <c r="K67" i="1"/>
  <c r="M67" i="1" s="1"/>
  <c r="G65" i="1"/>
  <c r="K63" i="1"/>
  <c r="M63" i="1" s="1"/>
  <c r="G61" i="1"/>
  <c r="K59" i="1"/>
  <c r="H59" i="1"/>
  <c r="K69" i="1"/>
  <c r="G67" i="1"/>
  <c r="K65" i="1"/>
  <c r="G63" i="1"/>
  <c r="K61" i="1"/>
  <c r="G59" i="1"/>
  <c r="H67" i="1"/>
  <c r="H63" i="1"/>
  <c r="J69" i="1"/>
  <c r="L69" i="1" s="1"/>
  <c r="J65" i="1"/>
  <c r="L65" i="1" s="1"/>
  <c r="J61" i="1"/>
  <c r="L61" i="1" s="1"/>
  <c r="I58" i="1"/>
  <c r="J58" i="1"/>
  <c r="M58" i="1" s="1"/>
  <c r="L52" i="1"/>
  <c r="L51" i="1"/>
  <c r="L47" i="1"/>
  <c r="H54" i="1"/>
  <c r="J53" i="1"/>
  <c r="M53" i="1" s="1"/>
  <c r="H50" i="1"/>
  <c r="J49" i="1"/>
  <c r="M49" i="1" s="1"/>
  <c r="H46" i="1"/>
  <c r="J45" i="1"/>
  <c r="M45" i="1" s="1"/>
  <c r="K56" i="1"/>
  <c r="G54" i="1"/>
  <c r="K52" i="1"/>
  <c r="G50" i="1"/>
  <c r="K48" i="1"/>
  <c r="G46" i="1"/>
  <c r="J56" i="1"/>
  <c r="M56" i="1" s="1"/>
  <c r="H53" i="1"/>
  <c r="J52" i="1"/>
  <c r="H49" i="1"/>
  <c r="J48" i="1"/>
  <c r="L48" i="1" s="1"/>
  <c r="H45" i="1"/>
  <c r="K55" i="1"/>
  <c r="M55" i="1" s="1"/>
  <c r="G53" i="1"/>
  <c r="K51" i="1"/>
  <c r="M51" i="1" s="1"/>
  <c r="G49" i="1"/>
  <c r="K47" i="1"/>
  <c r="M47" i="1" s="1"/>
  <c r="G45" i="1"/>
  <c r="G44" i="1"/>
  <c r="F44" i="1"/>
  <c r="I44" i="1"/>
  <c r="J44" i="1"/>
  <c r="M44" i="1" s="1"/>
  <c r="L31" i="1"/>
  <c r="H33" i="1"/>
  <c r="G41" i="1"/>
  <c r="K39" i="1"/>
  <c r="M39" i="1" s="1"/>
  <c r="G37" i="1"/>
  <c r="K35" i="1"/>
  <c r="M35" i="1" s="1"/>
  <c r="G33" i="1"/>
  <c r="K31" i="1"/>
  <c r="M31" i="1" s="1"/>
  <c r="H39" i="1"/>
  <c r="H35" i="1"/>
  <c r="H31" i="1"/>
  <c r="K41" i="1"/>
  <c r="G39" i="1"/>
  <c r="K37" i="1"/>
  <c r="G35" i="1"/>
  <c r="K33" i="1"/>
  <c r="G31" i="1"/>
  <c r="J41" i="1"/>
  <c r="J37" i="1"/>
  <c r="J33" i="1"/>
  <c r="L33" i="1" s="1"/>
  <c r="G30" i="1"/>
  <c r="I30" i="1"/>
  <c r="J30" i="1"/>
  <c r="M30" i="1" s="1"/>
  <c r="M23" i="1"/>
  <c r="M27" i="1"/>
  <c r="M19" i="1"/>
  <c r="G27" i="1"/>
  <c r="K25" i="1"/>
  <c r="G23" i="1"/>
  <c r="K21" i="1"/>
  <c r="G19" i="1"/>
  <c r="K17" i="1"/>
  <c r="H26" i="1"/>
  <c r="J25" i="1"/>
  <c r="M25" i="1" s="1"/>
  <c r="H22" i="1"/>
  <c r="J21" i="1"/>
  <c r="H18" i="1"/>
  <c r="J17" i="1"/>
  <c r="L17" i="1" s="1"/>
  <c r="G18" i="1"/>
  <c r="F26" i="1"/>
  <c r="H25" i="1"/>
  <c r="F22" i="1"/>
  <c r="H21" i="1"/>
  <c r="H17" i="1"/>
  <c r="G17" i="1"/>
  <c r="G6" i="1"/>
  <c r="F14" i="1"/>
  <c r="K8" i="1"/>
  <c r="M8" i="1" s="1"/>
  <c r="H14" i="1"/>
  <c r="K11" i="1"/>
  <c r="G8" i="1"/>
  <c r="H6" i="1"/>
  <c r="K3" i="1"/>
  <c r="I11" i="1"/>
  <c r="L11" i="1" s="1"/>
  <c r="H9" i="1"/>
  <c r="F8" i="1"/>
  <c r="I3" i="1"/>
  <c r="L3" i="1" s="1"/>
  <c r="L8" i="1"/>
  <c r="M12" i="1"/>
  <c r="L4" i="1"/>
  <c r="M4" i="1"/>
  <c r="L12" i="1"/>
  <c r="G12" i="1"/>
  <c r="K7" i="1"/>
  <c r="M7" i="1" s="1"/>
  <c r="G4" i="1"/>
  <c r="F16" i="1"/>
  <c r="G16" i="1"/>
  <c r="I16" i="1"/>
  <c r="J16" i="1"/>
  <c r="M16" i="1" s="1"/>
  <c r="L7" i="1"/>
  <c r="M11" i="1"/>
  <c r="M3" i="1"/>
  <c r="K14" i="1"/>
  <c r="M14" i="1" s="1"/>
  <c r="K10" i="1"/>
  <c r="M10" i="1" s="1"/>
  <c r="K6" i="1"/>
  <c r="J6" i="1"/>
  <c r="H3" i="1"/>
  <c r="I14" i="1"/>
  <c r="L14" i="1" s="1"/>
  <c r="K13" i="1"/>
  <c r="G11" i="1"/>
  <c r="I10" i="1"/>
  <c r="L10" i="1" s="1"/>
  <c r="K9" i="1"/>
  <c r="G7" i="1"/>
  <c r="K5" i="1"/>
  <c r="G3" i="1"/>
  <c r="H11" i="1"/>
  <c r="H7" i="1"/>
  <c r="J13" i="1"/>
  <c r="J9" i="1"/>
  <c r="L9" i="1" s="1"/>
  <c r="J5" i="1"/>
  <c r="J2" i="1"/>
  <c r="K2" i="1"/>
  <c r="B31" i="1"/>
  <c r="B32" i="1"/>
  <c r="B33" i="1"/>
  <c r="B34" i="1"/>
  <c r="B36" i="1"/>
  <c r="B37" i="1"/>
  <c r="B38" i="1"/>
  <c r="B39" i="1"/>
  <c r="B40" i="1"/>
  <c r="B41" i="1"/>
  <c r="B42" i="1"/>
  <c r="B30" i="1"/>
  <c r="M37" i="1" l="1"/>
  <c r="M41" i="1"/>
  <c r="M48" i="1"/>
  <c r="L56" i="1"/>
  <c r="L49" i="1"/>
  <c r="M65" i="1"/>
  <c r="M59" i="1"/>
  <c r="L58" i="1"/>
  <c r="L44" i="1"/>
  <c r="M21" i="1"/>
  <c r="M13" i="1"/>
  <c r="M2" i="1"/>
  <c r="L64" i="1"/>
  <c r="M50" i="1"/>
  <c r="M69" i="1"/>
  <c r="M61" i="1"/>
  <c r="L53" i="1"/>
  <c r="L45" i="1"/>
  <c r="M52" i="1"/>
  <c r="L37" i="1"/>
  <c r="L41" i="1"/>
  <c r="M33" i="1"/>
  <c r="L30" i="1"/>
  <c r="L25" i="1"/>
  <c r="M17" i="1"/>
  <c r="L21" i="1"/>
  <c r="M6" i="1"/>
  <c r="L13" i="1"/>
  <c r="M9" i="1"/>
  <c r="L16" i="1"/>
  <c r="L6" i="1"/>
  <c r="M5" i="1"/>
  <c r="L5" i="1"/>
  <c r="L2" i="1"/>
</calcChain>
</file>

<file path=xl/sharedStrings.xml><?xml version="1.0" encoding="utf-8"?>
<sst xmlns="http://schemas.openxmlformats.org/spreadsheetml/2006/main" count="14" uniqueCount="13">
  <si>
    <t>Lat</t>
  </si>
  <si>
    <t>Lon</t>
  </si>
  <si>
    <t>yPixel</t>
  </si>
  <si>
    <t>xPixel</t>
  </si>
  <si>
    <t xml:space="preserve"> </t>
  </si>
  <si>
    <t>Lat y</t>
  </si>
  <si>
    <t>Lon x</t>
  </si>
  <si>
    <t>Lat y+1</t>
  </si>
  <si>
    <t>lat cener</t>
  </si>
  <si>
    <t>Del L-M</t>
  </si>
  <si>
    <t>Del M-N</t>
  </si>
  <si>
    <t>Lon x+1</t>
  </si>
  <si>
    <t>Lon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</si>
</sst>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8" formatCode="_(* #,##0_);_(* \(#,##0\);_(* &quot;-&quot;??_);_(@_)"/>
    <numFmt numFmtId="172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68" fontId="0" fillId="0" borderId="0" xfId="1" applyNumberFormat="1" applyFont="1"/>
    <xf numFmtId="1" fontId="0" fillId="0" borderId="0" xfId="1" applyNumberFormat="1" applyFont="1"/>
    <xf numFmtId="0" fontId="0" fillId="0" borderId="0" xfId="1" applyNumberFormat="1" applyFont="1"/>
    <xf numFmtId="17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="80" zoomScaleNormal="80" workbookViewId="0">
      <pane xSplit="14573" topLeftCell="R1"/>
      <selection activeCell="G11" sqref="G11"/>
      <selection pane="topRight" activeCell="R25" sqref="R25"/>
    </sheetView>
  </sheetViews>
  <sheetFormatPr defaultRowHeight="14.25" x14ac:dyDescent="0.45"/>
  <cols>
    <col min="4" max="4" width="9.46484375" bestFit="1" customWidth="1"/>
    <col min="5" max="5" width="7.53125" style="2" customWidth="1"/>
    <col min="9" max="11" width="9.796875" bestFit="1" customWidth="1"/>
    <col min="12" max="13" width="9.1328125" bestFit="1" customWidth="1"/>
  </cols>
  <sheetData>
    <row r="1" spans="1:13" x14ac:dyDescent="0.45">
      <c r="A1" s="1" t="s">
        <v>0</v>
      </c>
      <c r="B1" s="1" t="s">
        <v>1</v>
      </c>
      <c r="C1" t="s">
        <v>4</v>
      </c>
      <c r="D1" t="s">
        <v>2</v>
      </c>
      <c r="E1" s="2" t="s">
        <v>3</v>
      </c>
      <c r="F1" t="s">
        <v>5</v>
      </c>
      <c r="G1" t="s">
        <v>8</v>
      </c>
      <c r="H1" t="s">
        <v>7</v>
      </c>
      <c r="I1" t="s">
        <v>6</v>
      </c>
      <c r="J1" t="s">
        <v>12</v>
      </c>
      <c r="K1" t="s">
        <v>11</v>
      </c>
      <c r="L1" t="s">
        <v>9</v>
      </c>
      <c r="M1" t="s">
        <v>10</v>
      </c>
    </row>
    <row r="2" spans="1:13" x14ac:dyDescent="0.45">
      <c r="A2">
        <v>0</v>
      </c>
      <c r="B2">
        <v>-97.5</v>
      </c>
      <c r="D2" s="4">
        <f>INT((A2-37)*138.348)</f>
        <v>-5119</v>
      </c>
      <c r="E2" s="3">
        <f>INT((B2+97.5)*138.348*COS(A2*PI()/180))</f>
        <v>0</v>
      </c>
      <c r="F2" s="5">
        <f>-37 + D2/138.348</f>
        <v>-74.000896290513765</v>
      </c>
      <c r="G2" s="5">
        <f>-37 + (D2+0.5)/138.348</f>
        <v>-73.997282215861446</v>
      </c>
      <c r="H2" s="5">
        <f>-37 + (D2+1)/138.348</f>
        <v>-73.993668141209127</v>
      </c>
      <c r="I2" s="5">
        <f>-97.5+(E2)/(138.348*COS(A2*PI()/180))</f>
        <v>-97.5</v>
      </c>
      <c r="J2" s="5">
        <f>-97.5+(E2+0.5)/(138.348*COS(A2*PI()/180))</f>
        <v>-97.496385925347667</v>
      </c>
      <c r="K2" s="5">
        <f>-97.5+(E2+1)/(138.348*COS(A2*PI()/180))</f>
        <v>-97.492771850695348</v>
      </c>
      <c r="L2" s="5">
        <f>I2-J2</f>
        <v>-3.6140746523329881E-3</v>
      </c>
      <c r="M2" s="5">
        <f>J2-K2</f>
        <v>-3.6140746523187772E-3</v>
      </c>
    </row>
    <row r="3" spans="1:13" x14ac:dyDescent="0.45">
      <c r="A3">
        <v>10</v>
      </c>
      <c r="B3">
        <v>-97.5</v>
      </c>
      <c r="D3" s="4">
        <f t="shared" ref="D3:D14" si="0">INT((A3-37)*138.348)</f>
        <v>-3736</v>
      </c>
      <c r="E3" s="3">
        <f t="shared" ref="E3:E14" si="1">INT((B3+97.5)*138.348*COS(A3*PI()/180))</f>
        <v>0</v>
      </c>
      <c r="F3" s="5">
        <f t="shared" ref="F3:F14" si="2">--37 + D3/138.348</f>
        <v>9.9956341978199923</v>
      </c>
      <c r="G3" s="5">
        <f t="shared" ref="G3:G14" si="3">-37 + (D3+0.5)/138.348</f>
        <v>-64.000751727527685</v>
      </c>
      <c r="H3" s="5">
        <f t="shared" ref="H3:H14" si="4">--37 + (D3+1)/138.348</f>
        <v>10.002862347124644</v>
      </c>
      <c r="I3" s="5">
        <f>-97.5+(E3)/(138.348*COS(A3*PI()/180))</f>
        <v>-97.5</v>
      </c>
      <c r="J3" s="5">
        <f>-97.5+(E3+0.5)/(138.348*COS(A3*PI()/180))</f>
        <v>-97.496330172420684</v>
      </c>
      <c r="K3" s="5">
        <f>-97.5+(E3+1)/(138.348*COS(A3*PI()/180))</f>
        <v>-97.492660344841369</v>
      </c>
      <c r="L3" s="5">
        <f t="shared" ref="L3:L14" si="5">I3-J3</f>
        <v>-3.6698275793156654E-3</v>
      </c>
      <c r="M3" s="5">
        <f t="shared" ref="M3:M14" si="6">J3-K3</f>
        <v>-3.6698275793156654E-3</v>
      </c>
    </row>
    <row r="4" spans="1:13" x14ac:dyDescent="0.45">
      <c r="A4">
        <v>20</v>
      </c>
      <c r="B4">
        <v>-97.5</v>
      </c>
      <c r="D4" s="4">
        <f t="shared" si="0"/>
        <v>-2352</v>
      </c>
      <c r="E4" s="3">
        <f t="shared" si="1"/>
        <v>0</v>
      </c>
      <c r="F4" s="5">
        <f t="shared" si="2"/>
        <v>19.999392835458412</v>
      </c>
      <c r="G4" s="5">
        <f t="shared" si="3"/>
        <v>-53.996993089889258</v>
      </c>
      <c r="H4" s="5">
        <f t="shared" si="4"/>
        <v>20.006620984763064</v>
      </c>
      <c r="I4" s="5">
        <f>-97.5+(E4)/(138.348*COS(A4*PI()/180))</f>
        <v>-97.5</v>
      </c>
      <c r="J4" s="5">
        <f>-97.5+(E4+0.5)/(138.348*COS(A4*PI()/180))</f>
        <v>-97.496153982086923</v>
      </c>
      <c r="K4" s="5">
        <f>-97.5+(E4+1)/(138.348*COS(A4*PI()/180))</f>
        <v>-97.492307964173847</v>
      </c>
      <c r="L4" s="5">
        <f t="shared" si="5"/>
        <v>-3.8460179130765937E-3</v>
      </c>
      <c r="M4" s="5">
        <f t="shared" si="6"/>
        <v>-3.8460179130765937E-3</v>
      </c>
    </row>
    <row r="5" spans="1:13" x14ac:dyDescent="0.45">
      <c r="A5">
        <v>25</v>
      </c>
      <c r="B5">
        <v>-97.5</v>
      </c>
      <c r="D5" s="4">
        <f t="shared" si="0"/>
        <v>-1661</v>
      </c>
      <c r="E5" s="3">
        <f t="shared" si="1"/>
        <v>0</v>
      </c>
      <c r="F5" s="5">
        <f t="shared" si="2"/>
        <v>24.99404400497297</v>
      </c>
      <c r="G5" s="5">
        <f t="shared" si="3"/>
        <v>-49.002341920374704</v>
      </c>
      <c r="H5" s="5">
        <f t="shared" si="4"/>
        <v>25.001272154277622</v>
      </c>
      <c r="I5" s="5">
        <f>-97.5+(E5)/(138.348*COS(A5*PI()/180))</f>
        <v>-97.5</v>
      </c>
      <c r="J5" s="5">
        <f>-97.5+(E5+0.5)/(138.348*COS(A5*PI()/180))</f>
        <v>-97.496012309831144</v>
      </c>
      <c r="K5" s="5">
        <f>-97.5+(E5+1)/(138.348*COS(A5*PI()/180))</f>
        <v>-97.492024619662288</v>
      </c>
      <c r="L5" s="5">
        <f t="shared" si="5"/>
        <v>-3.9876901688558064E-3</v>
      </c>
      <c r="M5" s="5">
        <f t="shared" si="6"/>
        <v>-3.9876901688558064E-3</v>
      </c>
    </row>
    <row r="6" spans="1:13" x14ac:dyDescent="0.45">
      <c r="A6">
        <v>30</v>
      </c>
      <c r="B6">
        <v>-97.5</v>
      </c>
      <c r="D6" s="4">
        <f t="shared" si="0"/>
        <v>-969</v>
      </c>
      <c r="E6" s="3">
        <f t="shared" si="1"/>
        <v>0</v>
      </c>
      <c r="F6" s="5">
        <f t="shared" si="2"/>
        <v>29.995923323792177</v>
      </c>
      <c r="G6" s="5">
        <f t="shared" si="3"/>
        <v>-44.000462601555498</v>
      </c>
      <c r="H6" s="5">
        <f t="shared" si="4"/>
        <v>30.003151473096828</v>
      </c>
      <c r="I6" s="5">
        <f>-97.5+(E6)/(138.348*COS(A6*PI()/180))</f>
        <v>-97.5</v>
      </c>
      <c r="J6" s="5">
        <f>-97.5+(E6+0.5)/(138.348*COS(A6*PI()/180))</f>
        <v>-97.495826826053218</v>
      </c>
      <c r="K6" s="5">
        <f>-97.5+(E6+1)/(138.348*COS(A6*PI()/180))</f>
        <v>-97.491653652106436</v>
      </c>
      <c r="L6" s="5">
        <f t="shared" si="5"/>
        <v>-4.1731739467820717E-3</v>
      </c>
      <c r="M6" s="5">
        <f t="shared" si="6"/>
        <v>-4.1731739467820717E-3</v>
      </c>
    </row>
    <row r="7" spans="1:13" x14ac:dyDescent="0.45">
      <c r="A7">
        <v>35</v>
      </c>
      <c r="B7">
        <v>-97.5</v>
      </c>
      <c r="D7" s="4">
        <f t="shared" si="0"/>
        <v>-277</v>
      </c>
      <c r="E7" s="3">
        <f t="shared" si="1"/>
        <v>0</v>
      </c>
      <c r="F7" s="5">
        <f t="shared" si="2"/>
        <v>34.997802642611383</v>
      </c>
      <c r="G7" s="5">
        <f t="shared" si="3"/>
        <v>-38.998583282736291</v>
      </c>
      <c r="H7" s="5">
        <f t="shared" si="4"/>
        <v>35.005030791916035</v>
      </c>
      <c r="I7" s="5">
        <f>-97.5+(E7)/(138.348*COS(A7*PI()/180))</f>
        <v>-97.5</v>
      </c>
      <c r="J7" s="5">
        <f>-97.5+(E7+0.5)/(138.348*COS(A7*PI()/180))</f>
        <v>-97.495588029502557</v>
      </c>
      <c r="K7" s="5">
        <f>-97.5+(E7+1)/(138.348*COS(A7*PI()/180))</f>
        <v>-97.491176059005113</v>
      </c>
      <c r="L7" s="5">
        <f t="shared" si="5"/>
        <v>-4.4119704974434626E-3</v>
      </c>
      <c r="M7" s="5">
        <f t="shared" si="6"/>
        <v>-4.4119704974434626E-3</v>
      </c>
    </row>
    <row r="8" spans="1:13" x14ac:dyDescent="0.45">
      <c r="A8">
        <v>37</v>
      </c>
      <c r="B8">
        <v>-97.5</v>
      </c>
      <c r="D8" s="4">
        <f t="shared" si="0"/>
        <v>0</v>
      </c>
      <c r="E8" s="3">
        <f t="shared" si="1"/>
        <v>0</v>
      </c>
      <c r="F8" s="5">
        <f t="shared" si="2"/>
        <v>37</v>
      </c>
      <c r="G8" s="5">
        <f t="shared" si="3"/>
        <v>-36.996385925347674</v>
      </c>
      <c r="H8" s="5">
        <f t="shared" si="4"/>
        <v>37.007228149304652</v>
      </c>
      <c r="I8" s="5">
        <f>-97.5+(E8)/(138.348*COS(A8*PI()/180))</f>
        <v>-97.5</v>
      </c>
      <c r="J8" s="5">
        <f>-97.5+(E8+0.5)/(138.348*COS(A8*PI()/180))</f>
        <v>-97.495474688256579</v>
      </c>
      <c r="K8" s="5">
        <f>-97.5+(E8+1)/(138.348*COS(A8*PI()/180))</f>
        <v>-97.490949376513171</v>
      </c>
      <c r="L8" s="5">
        <f t="shared" si="5"/>
        <v>-4.5253117434214118E-3</v>
      </c>
      <c r="M8" s="5">
        <f t="shared" si="6"/>
        <v>-4.525311743407201E-3</v>
      </c>
    </row>
    <row r="9" spans="1:13" x14ac:dyDescent="0.45">
      <c r="A9">
        <v>40</v>
      </c>
      <c r="B9">
        <v>-97.5</v>
      </c>
      <c r="D9" s="4">
        <f t="shared" si="0"/>
        <v>415</v>
      </c>
      <c r="E9" s="3">
        <f t="shared" si="1"/>
        <v>0</v>
      </c>
      <c r="F9" s="5">
        <f t="shared" si="2"/>
        <v>39.999681961430596</v>
      </c>
      <c r="G9" s="5">
        <f t="shared" si="3"/>
        <v>-33.996703963917078</v>
      </c>
      <c r="H9" s="5">
        <f t="shared" si="4"/>
        <v>40.006910110735248</v>
      </c>
      <c r="I9" s="5">
        <f>-97.5+(E9)/(138.348*COS(A9*PI()/180))</f>
        <v>-97.5</v>
      </c>
      <c r="J9" s="5">
        <f>-97.5+(E9+0.5)/(138.348*COS(A9*PI()/180))</f>
        <v>-97.49528216060466</v>
      </c>
      <c r="K9" s="5">
        <f>-97.5+(E9+1)/(138.348*COS(A9*PI()/180))</f>
        <v>-97.49056432120932</v>
      </c>
      <c r="L9" s="5">
        <f t="shared" si="5"/>
        <v>-4.7178393953402065E-3</v>
      </c>
      <c r="M9" s="5">
        <f t="shared" si="6"/>
        <v>-4.7178393953402065E-3</v>
      </c>
    </row>
    <row r="10" spans="1:13" x14ac:dyDescent="0.45">
      <c r="A10">
        <v>45</v>
      </c>
      <c r="B10">
        <v>-97.5</v>
      </c>
      <c r="D10" s="4">
        <f t="shared" si="0"/>
        <v>1106</v>
      </c>
      <c r="E10" s="3">
        <f t="shared" si="1"/>
        <v>0</v>
      </c>
      <c r="F10" s="5">
        <f t="shared" si="2"/>
        <v>44.994333130945151</v>
      </c>
      <c r="G10" s="5">
        <f t="shared" si="3"/>
        <v>-29.002052794402523</v>
      </c>
      <c r="H10" s="5">
        <f t="shared" si="4"/>
        <v>45.001561280249803</v>
      </c>
      <c r="I10" s="5">
        <f>-97.5+(E10)/(138.348*COS(A10*PI()/180))</f>
        <v>-97.5</v>
      </c>
      <c r="J10" s="5">
        <f>-97.5+(E10+0.5)/(138.348*COS(A10*PI()/180))</f>
        <v>-97.494888926611253</v>
      </c>
      <c r="K10" s="5">
        <f>-97.5+(E10+1)/(138.348*COS(A10*PI()/180))</f>
        <v>-97.489777853222506</v>
      </c>
      <c r="L10" s="5">
        <f t="shared" si="5"/>
        <v>-5.1110733887469451E-3</v>
      </c>
      <c r="M10" s="5">
        <f t="shared" si="6"/>
        <v>-5.1110733887469451E-3</v>
      </c>
    </row>
    <row r="11" spans="1:13" x14ac:dyDescent="0.45">
      <c r="A11">
        <v>50</v>
      </c>
      <c r="B11">
        <v>-97.5</v>
      </c>
      <c r="D11" s="4">
        <f t="shared" si="0"/>
        <v>1798</v>
      </c>
      <c r="E11" s="3">
        <f t="shared" si="1"/>
        <v>0</v>
      </c>
      <c r="F11" s="5">
        <f t="shared" si="2"/>
        <v>49.996212449764357</v>
      </c>
      <c r="G11" s="5">
        <f t="shared" si="3"/>
        <v>-24.000173475583313</v>
      </c>
      <c r="H11" s="5">
        <f t="shared" si="4"/>
        <v>50.003440599069009</v>
      </c>
      <c r="I11" s="5">
        <f>-97.5+(E11)/(138.348*COS(A11*PI()/180))</f>
        <v>-97.5</v>
      </c>
      <c r="J11" s="5">
        <f>-97.5+(E11+0.5)/(138.348*COS(A11*PI()/180))</f>
        <v>-97.494377497951319</v>
      </c>
      <c r="K11" s="5">
        <f>-97.5+(E11+1)/(138.348*COS(A11*PI()/180))</f>
        <v>-97.488754995902653</v>
      </c>
      <c r="L11" s="5">
        <f t="shared" si="5"/>
        <v>-5.6225020486806443E-3</v>
      </c>
      <c r="M11" s="5">
        <f t="shared" si="6"/>
        <v>-5.6225020486664334E-3</v>
      </c>
    </row>
    <row r="12" spans="1:13" x14ac:dyDescent="0.45">
      <c r="A12">
        <v>55</v>
      </c>
      <c r="B12">
        <v>-97.5</v>
      </c>
      <c r="D12" s="4">
        <f t="shared" si="0"/>
        <v>2490</v>
      </c>
      <c r="E12" s="3">
        <f t="shared" si="1"/>
        <v>0</v>
      </c>
      <c r="F12" s="5">
        <f t="shared" si="2"/>
        <v>54.998091768583571</v>
      </c>
      <c r="G12" s="5">
        <f t="shared" si="3"/>
        <v>-18.998294156764103</v>
      </c>
      <c r="H12" s="5">
        <f t="shared" si="4"/>
        <v>55.005319917888222</v>
      </c>
      <c r="I12" s="5">
        <f>-97.5+(E12)/(138.348*COS(A12*PI()/180))</f>
        <v>-97.5</v>
      </c>
      <c r="J12" s="5">
        <f>-97.5+(E12+0.5)/(138.348*COS(A12*PI()/180))</f>
        <v>-97.493699053128267</v>
      </c>
      <c r="K12" s="5">
        <f>-97.5+(E12+1)/(138.348*COS(A12*PI()/180))</f>
        <v>-97.487398106256535</v>
      </c>
      <c r="L12" s="5">
        <f t="shared" si="5"/>
        <v>-6.300946871732549E-3</v>
      </c>
      <c r="M12" s="5">
        <f t="shared" si="6"/>
        <v>-6.300946871732549E-3</v>
      </c>
    </row>
    <row r="13" spans="1:13" x14ac:dyDescent="0.45">
      <c r="A13">
        <v>60</v>
      </c>
      <c r="B13">
        <v>-97.5</v>
      </c>
      <c r="D13" s="4">
        <f t="shared" si="0"/>
        <v>3182</v>
      </c>
      <c r="E13" s="3">
        <f t="shared" si="1"/>
        <v>0</v>
      </c>
      <c r="F13" s="5">
        <f t="shared" si="2"/>
        <v>59.999971087402784</v>
      </c>
      <c r="G13" s="5">
        <f t="shared" si="3"/>
        <v>-13.996414837944894</v>
      </c>
      <c r="H13" s="5">
        <f t="shared" si="4"/>
        <v>60.007199236707436</v>
      </c>
      <c r="I13" s="5">
        <f>-97.5+(E13)/(138.348*COS(A13*PI()/180))</f>
        <v>-97.5</v>
      </c>
      <c r="J13" s="5">
        <f>-97.5+(E13+0.5)/(138.348*COS(A13*PI()/180))</f>
        <v>-97.492771850695348</v>
      </c>
      <c r="K13" s="5">
        <f>-97.5+(E13+1)/(138.348*COS(A13*PI()/180))</f>
        <v>-97.485543701390696</v>
      </c>
      <c r="L13" s="5">
        <f t="shared" si="5"/>
        <v>-7.2281493046517653E-3</v>
      </c>
      <c r="M13" s="5">
        <f t="shared" si="6"/>
        <v>-7.2281493046517653E-3</v>
      </c>
    </row>
    <row r="14" spans="1:13" x14ac:dyDescent="0.45">
      <c r="A14">
        <v>65</v>
      </c>
      <c r="B14">
        <v>-97.5</v>
      </c>
      <c r="D14" s="4">
        <f t="shared" si="0"/>
        <v>3873</v>
      </c>
      <c r="E14" s="3">
        <f t="shared" si="1"/>
        <v>0</v>
      </c>
      <c r="F14" s="5">
        <f t="shared" si="2"/>
        <v>64.994622256917339</v>
      </c>
      <c r="G14" s="5">
        <f t="shared" si="3"/>
        <v>-9.001763668430339</v>
      </c>
      <c r="H14" s="5">
        <f t="shared" si="4"/>
        <v>65.00185040622199</v>
      </c>
      <c r="I14" s="5">
        <f>-97.5+(E14)/(138.348*COS(A14*PI()/180))</f>
        <v>-97.5</v>
      </c>
      <c r="J14" s="5">
        <f>-97.5+(E14+0.5)/(138.348*COS(A14*PI()/180))</f>
        <v>-97.491448370836039</v>
      </c>
      <c r="K14" s="5">
        <f>-97.5+(E14+1)/(138.348*COS(A14*PI()/180))</f>
        <v>-97.482896741672064</v>
      </c>
      <c r="L14" s="5">
        <f t="shared" si="5"/>
        <v>-8.5516291639606834E-3</v>
      </c>
      <c r="M14" s="5">
        <f t="shared" si="6"/>
        <v>-8.5516291639748943E-3</v>
      </c>
    </row>
    <row r="15" spans="1:13" x14ac:dyDescent="0.45">
      <c r="B15" t="s">
        <v>4</v>
      </c>
      <c r="D15" s="4"/>
      <c r="E15" s="3"/>
      <c r="F15" s="5"/>
      <c r="G15" s="5"/>
      <c r="H15" s="5"/>
      <c r="I15" s="5"/>
      <c r="J15" s="5"/>
      <c r="K15" s="5"/>
      <c r="L15" s="5"/>
      <c r="M15" s="5"/>
    </row>
    <row r="16" spans="1:13" x14ac:dyDescent="0.45">
      <c r="A16">
        <v>0</v>
      </c>
      <c r="B16">
        <v>-80</v>
      </c>
      <c r="D16" s="4">
        <f>INT((A16-37)*138.348)</f>
        <v>-5119</v>
      </c>
      <c r="E16" s="3">
        <f>INT((B16+97.5)*138.348*COS(A16*PI()/180))</f>
        <v>2421</v>
      </c>
      <c r="F16" s="5">
        <f>--37 + D16/138.348</f>
        <v>-8.9629051377215774E-4</v>
      </c>
      <c r="G16" s="5">
        <f>-37 + (D16+0.5)/138.348</f>
        <v>-73.997282215861446</v>
      </c>
      <c r="H16" s="5">
        <f>--37 + (D16+1)/138.348</f>
        <v>6.3318587908796076E-3</v>
      </c>
      <c r="I16" s="5">
        <f>-97.5+(E16)/(138.348*COS(A16*PI()/180))</f>
        <v>-80.000650533437422</v>
      </c>
      <c r="J16" s="5">
        <f>-97.5+(E16+0.5)/(138.348*COS(A16*PI()/180))</f>
        <v>-79.99703645878509</v>
      </c>
      <c r="K16" s="5">
        <f>-97.5+(E16+1)/(138.348*COS(A16*PI()/180))</f>
        <v>-79.993422384132771</v>
      </c>
      <c r="L16" s="5">
        <f>I16-J16</f>
        <v>-3.6140746523329881E-3</v>
      </c>
      <c r="M16" s="5">
        <f>J16-K16</f>
        <v>-3.6140746523187772E-3</v>
      </c>
    </row>
    <row r="17" spans="1:13" x14ac:dyDescent="0.45">
      <c r="A17">
        <v>10</v>
      </c>
      <c r="B17">
        <v>-80</v>
      </c>
      <c r="D17" s="4">
        <f t="shared" ref="D17:D28" si="7">INT((A17-37)*138.348)</f>
        <v>-3736</v>
      </c>
      <c r="E17" s="3">
        <f t="shared" ref="E17:E28" si="8">INT((B17+97.5)*138.348*COS(A17*PI()/180))</f>
        <v>2384</v>
      </c>
      <c r="F17" s="5">
        <f t="shared" ref="F17:F28" si="9">--37 + D17/138.348</f>
        <v>9.9956341978199923</v>
      </c>
      <c r="G17" s="5">
        <f t="shared" ref="G17:G28" si="10">-37 + (D17+0.5)/138.348</f>
        <v>-64.000751727527685</v>
      </c>
      <c r="H17" s="5">
        <f t="shared" ref="H17:H28" si="11">--37 + (D17+1)/138.348</f>
        <v>10.002862347124644</v>
      </c>
      <c r="I17" s="5">
        <f t="shared" ref="I17:I28" si="12">-97.5+(E17)/(138.348*COS(A17*PI()/180))</f>
        <v>-80.00226210183294</v>
      </c>
      <c r="J17" s="5">
        <f t="shared" ref="J17:J28" si="13">-97.5+(E17+0.5)/(138.348*COS(A17*PI()/180))</f>
        <v>-79.998592274253639</v>
      </c>
      <c r="K17" s="5">
        <f t="shared" ref="K17:K28" si="14">-97.5+(E17+1)/(138.348*COS(A17*PI()/180))</f>
        <v>-79.994922446674309</v>
      </c>
      <c r="L17" s="5">
        <f t="shared" ref="L17:L28" si="15">I17-J17</f>
        <v>-3.6698275793014545E-3</v>
      </c>
      <c r="M17" s="5">
        <f t="shared" ref="M17:M28" si="16">J17-K17</f>
        <v>-3.6698275793298762E-3</v>
      </c>
    </row>
    <row r="18" spans="1:13" x14ac:dyDescent="0.45">
      <c r="A18">
        <v>20</v>
      </c>
      <c r="B18">
        <v>-80</v>
      </c>
      <c r="D18" s="4">
        <f t="shared" si="7"/>
        <v>-2352</v>
      </c>
      <c r="E18" s="3">
        <f t="shared" si="8"/>
        <v>2275</v>
      </c>
      <c r="F18" s="5">
        <f t="shared" si="9"/>
        <v>19.999392835458412</v>
      </c>
      <c r="G18" s="5">
        <f t="shared" si="10"/>
        <v>-53.996993089889258</v>
      </c>
      <c r="H18" s="5">
        <f t="shared" si="11"/>
        <v>20.006620984763064</v>
      </c>
      <c r="I18" s="5">
        <f t="shared" si="12"/>
        <v>-80.000618495513493</v>
      </c>
      <c r="J18" s="5">
        <f t="shared" si="13"/>
        <v>-79.996772477600416</v>
      </c>
      <c r="K18" s="5">
        <f t="shared" si="14"/>
        <v>-79.99292645968734</v>
      </c>
      <c r="L18" s="5">
        <f t="shared" si="15"/>
        <v>-3.8460179130765937E-3</v>
      </c>
      <c r="M18" s="5">
        <f t="shared" si="16"/>
        <v>-3.8460179130765937E-3</v>
      </c>
    </row>
    <row r="19" spans="1:13" x14ac:dyDescent="0.45">
      <c r="A19">
        <v>25</v>
      </c>
      <c r="B19">
        <v>-80</v>
      </c>
      <c r="D19" s="4">
        <f t="shared" si="7"/>
        <v>-1661</v>
      </c>
      <c r="E19" s="3">
        <f t="shared" si="8"/>
        <v>2194</v>
      </c>
      <c r="F19" s="5">
        <f t="shared" si="9"/>
        <v>24.99404400497297</v>
      </c>
      <c r="G19" s="5">
        <f t="shared" si="10"/>
        <v>-49.002341920374704</v>
      </c>
      <c r="H19" s="5">
        <f t="shared" si="11"/>
        <v>25.001272154277622</v>
      </c>
      <c r="I19" s="5">
        <f t="shared" si="12"/>
        <v>-80.002015539048585</v>
      </c>
      <c r="J19" s="5">
        <f t="shared" si="13"/>
        <v>-79.99802784887973</v>
      </c>
      <c r="K19" s="5">
        <f t="shared" si="14"/>
        <v>-79.994040158710874</v>
      </c>
      <c r="L19" s="5">
        <f t="shared" si="15"/>
        <v>-3.9876901688558064E-3</v>
      </c>
      <c r="M19" s="5">
        <f t="shared" si="16"/>
        <v>-3.9876901688558064E-3</v>
      </c>
    </row>
    <row r="20" spans="1:13" x14ac:dyDescent="0.45">
      <c r="A20">
        <v>30</v>
      </c>
      <c r="B20">
        <v>-80</v>
      </c>
      <c r="D20" s="4">
        <f t="shared" si="7"/>
        <v>-969</v>
      </c>
      <c r="E20" s="3">
        <f t="shared" si="8"/>
        <v>2096</v>
      </c>
      <c r="F20" s="5">
        <f t="shared" si="9"/>
        <v>29.995923323792177</v>
      </c>
      <c r="G20" s="5">
        <f t="shared" si="10"/>
        <v>-44.000462601555498</v>
      </c>
      <c r="H20" s="5">
        <f t="shared" si="11"/>
        <v>30.003151473096828</v>
      </c>
      <c r="I20" s="5">
        <f t="shared" si="12"/>
        <v>-80.006054815082905</v>
      </c>
      <c r="J20" s="5">
        <f t="shared" si="13"/>
        <v>-80.001881641136123</v>
      </c>
      <c r="K20" s="5">
        <f t="shared" si="14"/>
        <v>-79.997708467189341</v>
      </c>
      <c r="L20" s="5">
        <f t="shared" si="15"/>
        <v>-4.1731739467820717E-3</v>
      </c>
      <c r="M20" s="5">
        <f t="shared" si="16"/>
        <v>-4.1731739467820717E-3</v>
      </c>
    </row>
    <row r="21" spans="1:13" x14ac:dyDescent="0.45">
      <c r="A21">
        <v>35</v>
      </c>
      <c r="B21">
        <v>-80</v>
      </c>
      <c r="D21" s="4">
        <f t="shared" si="7"/>
        <v>-277</v>
      </c>
      <c r="E21" s="3">
        <f t="shared" si="8"/>
        <v>1983</v>
      </c>
      <c r="F21" s="5">
        <f t="shared" si="9"/>
        <v>34.997802642611383</v>
      </c>
      <c r="G21" s="5">
        <f t="shared" si="10"/>
        <v>-38.998583282736291</v>
      </c>
      <c r="H21" s="5">
        <f t="shared" si="11"/>
        <v>35.005030791916035</v>
      </c>
      <c r="I21" s="5">
        <f t="shared" si="12"/>
        <v>-80.002125007127191</v>
      </c>
      <c r="J21" s="5">
        <f t="shared" si="13"/>
        <v>-79.997713036629747</v>
      </c>
      <c r="K21" s="5">
        <f t="shared" si="14"/>
        <v>-79.993301066132304</v>
      </c>
      <c r="L21" s="5">
        <f t="shared" si="15"/>
        <v>-4.4119704974434626E-3</v>
      </c>
      <c r="M21" s="5">
        <f t="shared" si="16"/>
        <v>-4.4119704974434626E-3</v>
      </c>
    </row>
    <row r="22" spans="1:13" x14ac:dyDescent="0.45">
      <c r="A22">
        <v>37</v>
      </c>
      <c r="B22">
        <v>-80</v>
      </c>
      <c r="D22" s="4">
        <f t="shared" si="7"/>
        <v>0</v>
      </c>
      <c r="E22" s="3">
        <f t="shared" si="8"/>
        <v>1933</v>
      </c>
      <c r="F22" s="5">
        <f t="shared" si="9"/>
        <v>37</v>
      </c>
      <c r="G22" s="5">
        <f t="shared" si="10"/>
        <v>-36.996385925347674</v>
      </c>
      <c r="H22" s="5">
        <f t="shared" si="11"/>
        <v>37.007228149304652</v>
      </c>
      <c r="I22" s="5">
        <f t="shared" si="12"/>
        <v>-80.005144799953854</v>
      </c>
      <c r="J22" s="5">
        <f t="shared" si="13"/>
        <v>-80.000619488210447</v>
      </c>
      <c r="K22" s="5">
        <f t="shared" si="14"/>
        <v>-79.996094176467025</v>
      </c>
      <c r="L22" s="5">
        <f t="shared" si="15"/>
        <v>-4.525311743407201E-3</v>
      </c>
      <c r="M22" s="5">
        <f t="shared" si="16"/>
        <v>-4.5253117434214118E-3</v>
      </c>
    </row>
    <row r="23" spans="1:13" x14ac:dyDescent="0.45">
      <c r="A23">
        <v>40</v>
      </c>
      <c r="B23">
        <v>-80</v>
      </c>
      <c r="D23" s="4">
        <f t="shared" si="7"/>
        <v>415</v>
      </c>
      <c r="E23" s="3">
        <f t="shared" si="8"/>
        <v>1854</v>
      </c>
      <c r="F23" s="5">
        <f t="shared" si="9"/>
        <v>39.999681961430596</v>
      </c>
      <c r="G23" s="5">
        <f t="shared" si="10"/>
        <v>-33.996703963917078</v>
      </c>
      <c r="H23" s="5">
        <f t="shared" si="11"/>
        <v>40.006910110735248</v>
      </c>
      <c r="I23" s="5">
        <f t="shared" si="12"/>
        <v>-80.006251522088903</v>
      </c>
      <c r="J23" s="5">
        <f t="shared" si="13"/>
        <v>-80.001533682693562</v>
      </c>
      <c r="K23" s="5">
        <f t="shared" si="14"/>
        <v>-79.996815843298236</v>
      </c>
      <c r="L23" s="5">
        <f t="shared" si="15"/>
        <v>-4.7178393953402065E-3</v>
      </c>
      <c r="M23" s="5">
        <f t="shared" si="16"/>
        <v>-4.7178393953259956E-3</v>
      </c>
    </row>
    <row r="24" spans="1:13" x14ac:dyDescent="0.45">
      <c r="A24">
        <v>45</v>
      </c>
      <c r="B24">
        <v>-80</v>
      </c>
      <c r="D24" s="4">
        <f t="shared" si="7"/>
        <v>1106</v>
      </c>
      <c r="E24" s="3">
        <f t="shared" si="8"/>
        <v>1711</v>
      </c>
      <c r="F24" s="5">
        <f t="shared" si="9"/>
        <v>44.994333130945151</v>
      </c>
      <c r="G24" s="5">
        <f t="shared" si="10"/>
        <v>-29.002052794402523</v>
      </c>
      <c r="H24" s="5">
        <f t="shared" si="11"/>
        <v>45.001561280249803</v>
      </c>
      <c r="I24" s="5">
        <f t="shared" si="12"/>
        <v>-80.009906863703378</v>
      </c>
      <c r="J24" s="5">
        <f t="shared" si="13"/>
        <v>-80.004795790314631</v>
      </c>
      <c r="K24" s="5">
        <f t="shared" si="14"/>
        <v>-79.999684716925884</v>
      </c>
      <c r="L24" s="5">
        <f t="shared" si="15"/>
        <v>-5.1110733887469451E-3</v>
      </c>
      <c r="M24" s="5">
        <f t="shared" si="16"/>
        <v>-5.1110733887469451E-3</v>
      </c>
    </row>
    <row r="25" spans="1:13" x14ac:dyDescent="0.45">
      <c r="A25">
        <v>50</v>
      </c>
      <c r="B25">
        <v>-80</v>
      </c>
      <c r="D25" s="4">
        <f t="shared" si="7"/>
        <v>1798</v>
      </c>
      <c r="E25" s="3">
        <f t="shared" si="8"/>
        <v>1556</v>
      </c>
      <c r="F25" s="5">
        <f t="shared" si="9"/>
        <v>49.996212449764357</v>
      </c>
      <c r="G25" s="5">
        <f t="shared" si="10"/>
        <v>-24.000173475583313</v>
      </c>
      <c r="H25" s="5">
        <f t="shared" si="11"/>
        <v>50.003440599069009</v>
      </c>
      <c r="I25" s="5">
        <f t="shared" si="12"/>
        <v>-80.002773624520756</v>
      </c>
      <c r="J25" s="5">
        <f t="shared" si="13"/>
        <v>-79.99715112247209</v>
      </c>
      <c r="K25" s="5">
        <f t="shared" si="14"/>
        <v>-79.991528620423409</v>
      </c>
      <c r="L25" s="5">
        <f t="shared" si="15"/>
        <v>-5.6225020486664334E-3</v>
      </c>
      <c r="M25" s="5">
        <f t="shared" si="16"/>
        <v>-5.6225020486806443E-3</v>
      </c>
    </row>
    <row r="26" spans="1:13" x14ac:dyDescent="0.45">
      <c r="A26">
        <v>55</v>
      </c>
      <c r="B26">
        <v>-80</v>
      </c>
      <c r="D26" s="4">
        <f t="shared" si="7"/>
        <v>2490</v>
      </c>
      <c r="E26" s="3">
        <f t="shared" si="8"/>
        <v>1388</v>
      </c>
      <c r="F26" s="5">
        <f t="shared" si="9"/>
        <v>54.998091768583571</v>
      </c>
      <c r="G26" s="5">
        <f t="shared" si="10"/>
        <v>-18.998294156764103</v>
      </c>
      <c r="H26" s="5">
        <f t="shared" si="11"/>
        <v>55.005319917888222</v>
      </c>
      <c r="I26" s="5">
        <f t="shared" si="12"/>
        <v>-80.008571484068554</v>
      </c>
      <c r="J26" s="5">
        <f t="shared" si="13"/>
        <v>-80.002270537196821</v>
      </c>
      <c r="K26" s="5">
        <f t="shared" si="14"/>
        <v>-79.995969590325089</v>
      </c>
      <c r="L26" s="5">
        <f t="shared" si="15"/>
        <v>-6.300946871732549E-3</v>
      </c>
      <c r="M26" s="5">
        <f t="shared" si="16"/>
        <v>-6.300946871732549E-3</v>
      </c>
    </row>
    <row r="27" spans="1:13" x14ac:dyDescent="0.45">
      <c r="A27">
        <v>60</v>
      </c>
      <c r="B27">
        <v>-80</v>
      </c>
      <c r="D27" s="4">
        <f t="shared" si="7"/>
        <v>3182</v>
      </c>
      <c r="E27" s="3">
        <f t="shared" si="8"/>
        <v>1210</v>
      </c>
      <c r="F27" s="5">
        <f t="shared" si="9"/>
        <v>59.999971087402784</v>
      </c>
      <c r="G27" s="5">
        <f t="shared" si="10"/>
        <v>-13.996414837944894</v>
      </c>
      <c r="H27" s="5">
        <f t="shared" si="11"/>
        <v>60.007199236707436</v>
      </c>
      <c r="I27" s="5">
        <f t="shared" si="12"/>
        <v>-80.007878682742074</v>
      </c>
      <c r="J27" s="5">
        <f t="shared" si="13"/>
        <v>-80.000650533437422</v>
      </c>
      <c r="K27" s="5">
        <f t="shared" si="14"/>
        <v>-79.993422384132771</v>
      </c>
      <c r="L27" s="5">
        <f t="shared" si="15"/>
        <v>-7.2281493046517653E-3</v>
      </c>
      <c r="M27" s="5">
        <f t="shared" si="16"/>
        <v>-7.2281493046517653E-3</v>
      </c>
    </row>
    <row r="28" spans="1:13" x14ac:dyDescent="0.45">
      <c r="A28">
        <v>65</v>
      </c>
      <c r="B28">
        <v>-80</v>
      </c>
      <c r="D28" s="4">
        <f t="shared" si="7"/>
        <v>3873</v>
      </c>
      <c r="E28" s="3">
        <f t="shared" si="8"/>
        <v>1023</v>
      </c>
      <c r="F28" s="5">
        <f t="shared" si="9"/>
        <v>64.994622256917339</v>
      </c>
      <c r="G28" s="5">
        <f t="shared" si="10"/>
        <v>-9.001763668430339</v>
      </c>
      <c r="H28" s="5">
        <f t="shared" si="11"/>
        <v>65.00185040622199</v>
      </c>
      <c r="I28" s="5">
        <f t="shared" si="12"/>
        <v>-80.003366730527318</v>
      </c>
      <c r="J28" s="5">
        <f t="shared" si="13"/>
        <v>-79.994815101363358</v>
      </c>
      <c r="K28" s="5">
        <f t="shared" si="14"/>
        <v>-79.986263472199397</v>
      </c>
      <c r="L28" s="5">
        <f t="shared" si="15"/>
        <v>-8.5516291639606834E-3</v>
      </c>
      <c r="M28" s="5">
        <f t="shared" si="16"/>
        <v>-8.5516291639606834E-3</v>
      </c>
    </row>
    <row r="29" spans="1:13" x14ac:dyDescent="0.45">
      <c r="D29" s="4"/>
      <c r="E29" s="3"/>
      <c r="F29" s="5"/>
      <c r="G29" s="5"/>
      <c r="H29" s="5"/>
      <c r="I29" s="5"/>
      <c r="J29" s="5"/>
      <c r="K29" s="5"/>
      <c r="L29" s="5"/>
      <c r="M29" s="5"/>
    </row>
    <row r="30" spans="1:13" x14ac:dyDescent="0.45">
      <c r="A30">
        <v>0</v>
      </c>
      <c r="B30">
        <f>-70</f>
        <v>-70</v>
      </c>
      <c r="D30" s="4">
        <f>INT((A30-37)*138.348)</f>
        <v>-5119</v>
      </c>
      <c r="E30" s="3">
        <f>INT((B30+97.5)*138.348*COS(A30*PI()/180))</f>
        <v>3804</v>
      </c>
      <c r="F30" s="5">
        <f>--37 + D30/138.348</f>
        <v>-8.9629051377215774E-4</v>
      </c>
      <c r="G30" s="5">
        <f>-37 + (D30+0.5)/138.348</f>
        <v>-73.997282215861446</v>
      </c>
      <c r="H30" s="5">
        <f>--37 + (D30+1)/138.348</f>
        <v>6.3318587908796076E-3</v>
      </c>
      <c r="I30" s="5">
        <f>-97.5+(E30)/(138.348*COS(A30*PI()/180))</f>
        <v>-70.004120045103662</v>
      </c>
      <c r="J30" s="5">
        <f>-97.5+(E30+0.5)/(138.348*COS(A30*PI()/180))</f>
        <v>-70.000505970451329</v>
      </c>
      <c r="K30" s="5">
        <f>-97.5+(E30+1)/(138.348*COS(A30*PI()/180))</f>
        <v>-69.996891895798996</v>
      </c>
      <c r="L30" s="5">
        <f>I30-J30</f>
        <v>-3.6140746523329881E-3</v>
      </c>
      <c r="M30" s="5">
        <f>J30-K30</f>
        <v>-3.6140746523329881E-3</v>
      </c>
    </row>
    <row r="31" spans="1:13" x14ac:dyDescent="0.45">
      <c r="A31">
        <v>10</v>
      </c>
      <c r="B31">
        <f t="shared" ref="B31:B42" si="17">-70</f>
        <v>-70</v>
      </c>
      <c r="D31" s="4">
        <f t="shared" ref="D31:D42" si="18">INT((A31-37)*138.348)</f>
        <v>-3736</v>
      </c>
      <c r="E31" s="3">
        <f t="shared" ref="E31:E42" si="19">INT((B31+97.5)*138.348*COS(A31*PI()/180))</f>
        <v>3746</v>
      </c>
      <c r="F31" s="5">
        <f t="shared" ref="F31:F42" si="20">--37 + D31/138.348</f>
        <v>9.9956341978199923</v>
      </c>
      <c r="G31" s="5">
        <f t="shared" ref="G31:G42" si="21">-37 + (D31+0.5)/138.348</f>
        <v>-64.000751727527685</v>
      </c>
      <c r="H31" s="5">
        <f t="shared" ref="H31:H42" si="22">--37 + (D31+1)/138.348</f>
        <v>10.002862347124644</v>
      </c>
      <c r="I31" s="5">
        <f t="shared" ref="I31:I42" si="23">-97.5+(E31)/(138.348*COS(A31*PI()/180))</f>
        <v>-70.005651775782809</v>
      </c>
      <c r="J31" s="5">
        <f t="shared" ref="J31:J42" si="24">-97.5+(E31+0.5)/(138.348*COS(A31*PI()/180))</f>
        <v>-70.001981948203493</v>
      </c>
      <c r="K31" s="5">
        <f t="shared" ref="K31:K42" si="25">-97.5+(E31+1)/(138.348*COS(A31*PI()/180))</f>
        <v>-69.998312120624178</v>
      </c>
      <c r="L31" s="5">
        <f t="shared" ref="L31:L42" si="26">I31-J31</f>
        <v>-3.6698275793156654E-3</v>
      </c>
      <c r="M31" s="5">
        <f t="shared" ref="M31:M42" si="27">J31-K31</f>
        <v>-3.6698275793156654E-3</v>
      </c>
    </row>
    <row r="32" spans="1:13" x14ac:dyDescent="0.45">
      <c r="A32">
        <v>20</v>
      </c>
      <c r="B32">
        <f t="shared" si="17"/>
        <v>-70</v>
      </c>
      <c r="D32" s="4">
        <f t="shared" si="18"/>
        <v>-2352</v>
      </c>
      <c r="E32" s="3">
        <f t="shared" si="19"/>
        <v>3575</v>
      </c>
      <c r="F32" s="5">
        <f t="shared" si="20"/>
        <v>19.999392835458412</v>
      </c>
      <c r="G32" s="5">
        <f t="shared" si="21"/>
        <v>-53.996993089889258</v>
      </c>
      <c r="H32" s="5">
        <f t="shared" si="22"/>
        <v>20.006620984763064</v>
      </c>
      <c r="I32" s="5">
        <f t="shared" si="23"/>
        <v>-70.000971921521199</v>
      </c>
      <c r="J32" s="5">
        <f t="shared" si="24"/>
        <v>-69.997125903608122</v>
      </c>
      <c r="K32" s="5">
        <f t="shared" si="25"/>
        <v>-69.993279885695046</v>
      </c>
      <c r="L32" s="5">
        <f t="shared" si="26"/>
        <v>-3.8460179130765937E-3</v>
      </c>
      <c r="M32" s="5">
        <f t="shared" si="27"/>
        <v>-3.8460179130765937E-3</v>
      </c>
    </row>
    <row r="33" spans="1:13" x14ac:dyDescent="0.45">
      <c r="A33">
        <v>25</v>
      </c>
      <c r="B33">
        <f t="shared" si="17"/>
        <v>-70</v>
      </c>
      <c r="D33" s="4">
        <f t="shared" si="18"/>
        <v>-1661</v>
      </c>
      <c r="E33" s="3">
        <f t="shared" si="19"/>
        <v>3448</v>
      </c>
      <c r="F33" s="5">
        <f t="shared" si="20"/>
        <v>24.99404400497297</v>
      </c>
      <c r="G33" s="5">
        <f t="shared" si="21"/>
        <v>-49.002341920374704</v>
      </c>
      <c r="H33" s="5">
        <f t="shared" si="22"/>
        <v>25.001272154277622</v>
      </c>
      <c r="I33" s="5">
        <f t="shared" si="23"/>
        <v>-70.000888595551288</v>
      </c>
      <c r="J33" s="5">
        <f t="shared" si="24"/>
        <v>-69.996900905382418</v>
      </c>
      <c r="K33" s="5">
        <f t="shared" si="25"/>
        <v>-69.992913215213562</v>
      </c>
      <c r="L33" s="5">
        <f t="shared" si="26"/>
        <v>-3.9876901688700173E-3</v>
      </c>
      <c r="M33" s="5">
        <f t="shared" si="27"/>
        <v>-3.9876901688558064E-3</v>
      </c>
    </row>
    <row r="34" spans="1:13" x14ac:dyDescent="0.45">
      <c r="A34">
        <v>30</v>
      </c>
      <c r="B34">
        <f t="shared" si="17"/>
        <v>-70</v>
      </c>
      <c r="D34" s="4">
        <f t="shared" si="18"/>
        <v>-969</v>
      </c>
      <c r="E34" s="3">
        <f t="shared" si="19"/>
        <v>3294</v>
      </c>
      <c r="F34" s="5">
        <f t="shared" si="20"/>
        <v>29.995923323792177</v>
      </c>
      <c r="G34" s="5">
        <f t="shared" si="21"/>
        <v>-44.000462601555498</v>
      </c>
      <c r="H34" s="5">
        <f t="shared" si="22"/>
        <v>30.003151473096828</v>
      </c>
      <c r="I34" s="5">
        <f t="shared" si="23"/>
        <v>-70.007130038589253</v>
      </c>
      <c r="J34" s="5">
        <f t="shared" si="24"/>
        <v>-70.002956864642471</v>
      </c>
      <c r="K34" s="5">
        <f t="shared" si="25"/>
        <v>-69.998783690695689</v>
      </c>
      <c r="L34" s="5">
        <f t="shared" si="26"/>
        <v>-4.1731739467820717E-3</v>
      </c>
      <c r="M34" s="5">
        <f t="shared" si="27"/>
        <v>-4.1731739467820717E-3</v>
      </c>
    </row>
    <row r="35" spans="1:13" x14ac:dyDescent="0.45">
      <c r="A35">
        <v>37</v>
      </c>
      <c r="B35">
        <f t="shared" si="17"/>
        <v>-70</v>
      </c>
      <c r="D35" s="4">
        <f t="shared" si="18"/>
        <v>0</v>
      </c>
      <c r="E35" s="3">
        <f t="shared" si="19"/>
        <v>3038</v>
      </c>
      <c r="F35" s="5">
        <f t="shared" si="20"/>
        <v>37</v>
      </c>
      <c r="G35" s="5">
        <f t="shared" si="21"/>
        <v>-36.996385925347674</v>
      </c>
      <c r="H35" s="5">
        <f t="shared" si="22"/>
        <v>37.007228149304652</v>
      </c>
      <c r="I35" s="5">
        <f t="shared" si="23"/>
        <v>-70.004205847004556</v>
      </c>
      <c r="J35" s="5">
        <f t="shared" si="24"/>
        <v>-69.999680535261149</v>
      </c>
      <c r="K35" s="5">
        <f t="shared" si="25"/>
        <v>-69.995155223517727</v>
      </c>
      <c r="L35" s="5">
        <f t="shared" si="26"/>
        <v>-4.525311743407201E-3</v>
      </c>
      <c r="M35" s="5">
        <f t="shared" si="27"/>
        <v>-4.5253117434214118E-3</v>
      </c>
    </row>
    <row r="36" spans="1:13" x14ac:dyDescent="0.45">
      <c r="A36">
        <v>35</v>
      </c>
      <c r="B36">
        <f t="shared" si="17"/>
        <v>-70</v>
      </c>
      <c r="D36" s="4">
        <f t="shared" si="18"/>
        <v>-277</v>
      </c>
      <c r="E36" s="3">
        <f t="shared" si="19"/>
        <v>3116</v>
      </c>
      <c r="F36" s="5">
        <f t="shared" si="20"/>
        <v>34.997802642611383</v>
      </c>
      <c r="G36" s="5">
        <f t="shared" si="21"/>
        <v>-38.998583282736291</v>
      </c>
      <c r="H36" s="5">
        <f t="shared" si="22"/>
        <v>35.005030791916035</v>
      </c>
      <c r="I36" s="5">
        <f t="shared" si="23"/>
        <v>-70.004599859913426</v>
      </c>
      <c r="J36" s="5">
        <f t="shared" si="24"/>
        <v>-70.000187889415983</v>
      </c>
      <c r="K36" s="5">
        <f t="shared" si="25"/>
        <v>-69.99577591891854</v>
      </c>
      <c r="L36" s="5">
        <f t="shared" si="26"/>
        <v>-4.4119704974434626E-3</v>
      </c>
      <c r="M36" s="5">
        <f t="shared" si="27"/>
        <v>-4.4119704974434626E-3</v>
      </c>
    </row>
    <row r="37" spans="1:13" x14ac:dyDescent="0.45">
      <c r="A37">
        <v>40</v>
      </c>
      <c r="B37">
        <f t="shared" si="17"/>
        <v>-70</v>
      </c>
      <c r="D37" s="4">
        <f t="shared" si="18"/>
        <v>415</v>
      </c>
      <c r="E37" s="3">
        <f t="shared" si="19"/>
        <v>2914</v>
      </c>
      <c r="F37" s="5">
        <f t="shared" si="20"/>
        <v>39.999681961430596</v>
      </c>
      <c r="G37" s="5">
        <f t="shared" si="21"/>
        <v>-33.996703963917078</v>
      </c>
      <c r="H37" s="5">
        <f t="shared" si="22"/>
        <v>40.006910110735248</v>
      </c>
      <c r="I37" s="5">
        <f t="shared" si="23"/>
        <v>-70.004432003973605</v>
      </c>
      <c r="J37" s="5">
        <f t="shared" si="24"/>
        <v>-69.999714164578265</v>
      </c>
      <c r="K37" s="5">
        <f t="shared" si="25"/>
        <v>-69.994996325182939</v>
      </c>
      <c r="L37" s="5">
        <f t="shared" si="26"/>
        <v>-4.7178393953402065E-3</v>
      </c>
      <c r="M37" s="5">
        <f t="shared" si="27"/>
        <v>-4.7178393953259956E-3</v>
      </c>
    </row>
    <row r="38" spans="1:13" x14ac:dyDescent="0.45">
      <c r="A38">
        <v>45</v>
      </c>
      <c r="B38">
        <f t="shared" si="17"/>
        <v>-70</v>
      </c>
      <c r="D38" s="4">
        <f t="shared" si="18"/>
        <v>1106</v>
      </c>
      <c r="E38" s="3">
        <f t="shared" si="19"/>
        <v>2690</v>
      </c>
      <c r="F38" s="5">
        <f t="shared" si="20"/>
        <v>44.994333130945151</v>
      </c>
      <c r="G38" s="5">
        <f t="shared" si="21"/>
        <v>-29.002052794402523</v>
      </c>
      <c r="H38" s="5">
        <f t="shared" si="22"/>
        <v>45.001561280249803</v>
      </c>
      <c r="I38" s="5">
        <f t="shared" si="23"/>
        <v>-70.002425168534245</v>
      </c>
      <c r="J38" s="5">
        <f t="shared" si="24"/>
        <v>-69.997314095145498</v>
      </c>
      <c r="K38" s="5">
        <f t="shared" si="25"/>
        <v>-69.992203021756751</v>
      </c>
      <c r="L38" s="5">
        <f t="shared" si="26"/>
        <v>-5.1110733887469451E-3</v>
      </c>
      <c r="M38" s="5">
        <f t="shared" si="27"/>
        <v>-5.1110733887469451E-3</v>
      </c>
    </row>
    <row r="39" spans="1:13" x14ac:dyDescent="0.45">
      <c r="A39">
        <v>50</v>
      </c>
      <c r="B39">
        <f t="shared" si="17"/>
        <v>-70</v>
      </c>
      <c r="D39" s="4">
        <f t="shared" si="18"/>
        <v>1798</v>
      </c>
      <c r="E39" s="3">
        <f t="shared" si="19"/>
        <v>2445</v>
      </c>
      <c r="F39" s="5">
        <f t="shared" si="20"/>
        <v>49.996212449764357</v>
      </c>
      <c r="G39" s="5">
        <f t="shared" si="21"/>
        <v>-24.000173475583313</v>
      </c>
      <c r="H39" s="5">
        <f t="shared" si="22"/>
        <v>50.003440599069009</v>
      </c>
      <c r="I39" s="5">
        <f t="shared" si="23"/>
        <v>-70.005964981975112</v>
      </c>
      <c r="J39" s="5">
        <f t="shared" si="24"/>
        <v>-70.000342479926431</v>
      </c>
      <c r="K39" s="5">
        <f t="shared" si="25"/>
        <v>-69.994719977877764</v>
      </c>
      <c r="L39" s="5">
        <f t="shared" si="26"/>
        <v>-5.6225020486806443E-3</v>
      </c>
      <c r="M39" s="5">
        <f t="shared" si="27"/>
        <v>-5.6225020486664334E-3</v>
      </c>
    </row>
    <row r="40" spans="1:13" x14ac:dyDescent="0.45">
      <c r="A40">
        <v>55</v>
      </c>
      <c r="B40">
        <f t="shared" si="17"/>
        <v>-70</v>
      </c>
      <c r="D40" s="4">
        <f t="shared" si="18"/>
        <v>2490</v>
      </c>
      <c r="E40" s="3">
        <f t="shared" si="19"/>
        <v>2182</v>
      </c>
      <c r="F40" s="5">
        <f t="shared" si="20"/>
        <v>54.998091768583571</v>
      </c>
      <c r="G40" s="5">
        <f t="shared" si="21"/>
        <v>-18.998294156764103</v>
      </c>
      <c r="H40" s="5">
        <f t="shared" si="22"/>
        <v>55.005319917888222</v>
      </c>
      <c r="I40" s="5">
        <f t="shared" si="23"/>
        <v>-70.002667851756186</v>
      </c>
      <c r="J40" s="5">
        <f t="shared" si="24"/>
        <v>-69.996366904884454</v>
      </c>
      <c r="K40" s="5">
        <f t="shared" si="25"/>
        <v>-69.990065958012721</v>
      </c>
      <c r="L40" s="5">
        <f t="shared" si="26"/>
        <v>-6.300946871732549E-3</v>
      </c>
      <c r="M40" s="5">
        <f t="shared" si="27"/>
        <v>-6.300946871732549E-3</v>
      </c>
    </row>
    <row r="41" spans="1:13" x14ac:dyDescent="0.45">
      <c r="A41">
        <v>60</v>
      </c>
      <c r="B41">
        <f t="shared" si="17"/>
        <v>-70</v>
      </c>
      <c r="D41" s="4">
        <f t="shared" si="18"/>
        <v>3182</v>
      </c>
      <c r="E41" s="3">
        <f t="shared" si="19"/>
        <v>1902</v>
      </c>
      <c r="F41" s="5">
        <f t="shared" si="20"/>
        <v>59.999971087402784</v>
      </c>
      <c r="G41" s="5">
        <f t="shared" si="21"/>
        <v>-13.996414837944894</v>
      </c>
      <c r="H41" s="5">
        <f t="shared" si="22"/>
        <v>60.007199236707436</v>
      </c>
      <c r="I41" s="5">
        <f t="shared" si="23"/>
        <v>-70.004120045103662</v>
      </c>
      <c r="J41" s="5">
        <f t="shared" si="24"/>
        <v>-69.99689189579901</v>
      </c>
      <c r="K41" s="5">
        <f t="shared" si="25"/>
        <v>-69.989663746494358</v>
      </c>
      <c r="L41" s="5">
        <f t="shared" si="26"/>
        <v>-7.2281493046517653E-3</v>
      </c>
      <c r="M41" s="5">
        <f t="shared" si="27"/>
        <v>-7.2281493046517653E-3</v>
      </c>
    </row>
    <row r="42" spans="1:13" x14ac:dyDescent="0.45">
      <c r="A42">
        <v>65</v>
      </c>
      <c r="B42">
        <f t="shared" si="17"/>
        <v>-70</v>
      </c>
      <c r="D42" s="4">
        <f t="shared" si="18"/>
        <v>3873</v>
      </c>
      <c r="E42" s="3">
        <f t="shared" si="19"/>
        <v>1607</v>
      </c>
      <c r="F42" s="5">
        <f t="shared" si="20"/>
        <v>64.994622256917339</v>
      </c>
      <c r="G42" s="5">
        <f t="shared" si="21"/>
        <v>-9.001763668430339</v>
      </c>
      <c r="H42" s="5">
        <f t="shared" si="22"/>
        <v>65.00185040622199</v>
      </c>
      <c r="I42" s="5">
        <f t="shared" si="23"/>
        <v>-70.015063867016039</v>
      </c>
      <c r="J42" s="5">
        <f t="shared" si="24"/>
        <v>-70.006512237852078</v>
      </c>
      <c r="K42" s="5">
        <f t="shared" si="25"/>
        <v>-69.997960608688118</v>
      </c>
      <c r="L42" s="5">
        <f t="shared" si="26"/>
        <v>-8.5516291639606834E-3</v>
      </c>
      <c r="M42" s="5">
        <f t="shared" si="27"/>
        <v>-8.5516291639606834E-3</v>
      </c>
    </row>
    <row r="43" spans="1:13" x14ac:dyDescent="0.45">
      <c r="D43" s="4"/>
      <c r="E43" s="3"/>
      <c r="F43" s="5"/>
      <c r="G43" s="5"/>
      <c r="H43" s="5"/>
      <c r="I43" s="5"/>
      <c r="J43" s="5"/>
      <c r="K43" s="5"/>
      <c r="L43" s="5"/>
      <c r="M43" s="5"/>
    </row>
    <row r="44" spans="1:13" x14ac:dyDescent="0.45">
      <c r="A44">
        <v>0</v>
      </c>
      <c r="B44">
        <v>-175</v>
      </c>
      <c r="D44" s="4">
        <f>INT((A44-37)*138.348)</f>
        <v>-5119</v>
      </c>
      <c r="E44" s="3">
        <f>INT((B44+97.5)*138.348*COS(A44*PI()/180))</f>
        <v>-10722</v>
      </c>
      <c r="F44" s="5">
        <f>--37 + D44/138.348</f>
        <v>-8.9629051377215774E-4</v>
      </c>
      <c r="G44" s="5">
        <f>-37 + (D44+0.5)/138.348</f>
        <v>-73.997282215861446</v>
      </c>
      <c r="H44" s="5">
        <f>--37 + (D44+1)/138.348</f>
        <v>6.3318587908796076E-3</v>
      </c>
      <c r="I44" s="5">
        <f>-97.5+(E44)/(138.348*COS(A44*PI()/180))</f>
        <v>-175.00021684447913</v>
      </c>
      <c r="J44" s="5">
        <f>-97.5+(E44+0.5)/(138.348*COS(A44*PI()/180))</f>
        <v>-174.99660276982681</v>
      </c>
      <c r="K44" s="5">
        <f>-97.5+(E44+1)/(138.348*COS(A44*PI()/180))</f>
        <v>-174.99298869517446</v>
      </c>
      <c r="L44" s="5">
        <f>I44-J44</f>
        <v>-3.6140746523187772E-3</v>
      </c>
      <c r="M44" s="5">
        <f>J44-K44</f>
        <v>-3.6140746523471989E-3</v>
      </c>
    </row>
    <row r="45" spans="1:13" x14ac:dyDescent="0.45">
      <c r="A45">
        <v>10</v>
      </c>
      <c r="B45">
        <v>-175</v>
      </c>
      <c r="D45" s="4">
        <f t="shared" ref="D45:D56" si="28">INT((A45-37)*138.348)</f>
        <v>-3736</v>
      </c>
      <c r="E45" s="3">
        <f t="shared" ref="E45:E56" si="29">INT((B45+97.5)*138.348*COS(A45*PI()/180))</f>
        <v>-10560</v>
      </c>
      <c r="F45" s="5">
        <f t="shared" ref="F45:F56" si="30">--37 + D45/138.348</f>
        <v>9.9956341978199923</v>
      </c>
      <c r="G45" s="5">
        <f t="shared" ref="G45:G56" si="31">-37 + (D45+0.5)/138.348</f>
        <v>-64.000751727527685</v>
      </c>
      <c r="H45" s="5">
        <f t="shared" ref="H45:H56" si="32">--37 + (D45+1)/138.348</f>
        <v>10.002862347124644</v>
      </c>
      <c r="I45" s="5">
        <f t="shared" ref="I45:I56" si="33">-97.5+(E45)/(138.348*COS(A45*PI()/180))</f>
        <v>-175.0067584751024</v>
      </c>
      <c r="J45" s="5">
        <f t="shared" ref="J45:J56" si="34">-97.5+(E45+0.5)/(138.348*COS(A45*PI()/180))</f>
        <v>-175.0030886475231</v>
      </c>
      <c r="K45" s="5">
        <f t="shared" ref="K45:K56" si="35">-97.5+(E45+1)/(138.348*COS(A45*PI()/180))</f>
        <v>-174.99941881994377</v>
      </c>
      <c r="L45" s="5">
        <f t="shared" ref="L45:L56" si="36">I45-J45</f>
        <v>-3.6698275793014545E-3</v>
      </c>
      <c r="M45" s="5">
        <f t="shared" ref="M45:M56" si="37">J45-K45</f>
        <v>-3.6698275793298762E-3</v>
      </c>
    </row>
    <row r="46" spans="1:13" x14ac:dyDescent="0.45">
      <c r="A46">
        <v>20</v>
      </c>
      <c r="B46">
        <v>-175</v>
      </c>
      <c r="D46" s="4">
        <f t="shared" si="28"/>
        <v>-2352</v>
      </c>
      <c r="E46" s="3">
        <f t="shared" si="29"/>
        <v>-10076</v>
      </c>
      <c r="F46" s="5">
        <f t="shared" si="30"/>
        <v>19.999392835458412</v>
      </c>
      <c r="G46" s="5">
        <f t="shared" si="31"/>
        <v>-53.996993089889258</v>
      </c>
      <c r="H46" s="5">
        <f t="shared" si="32"/>
        <v>20.006620984763064</v>
      </c>
      <c r="I46" s="5">
        <f t="shared" si="33"/>
        <v>-175.00495298426642</v>
      </c>
      <c r="J46" s="5">
        <f t="shared" si="34"/>
        <v>-175.00110696635335</v>
      </c>
      <c r="K46" s="5">
        <f t="shared" si="35"/>
        <v>-174.99726094844027</v>
      </c>
      <c r="L46" s="5">
        <f t="shared" si="36"/>
        <v>-3.8460179130765937E-3</v>
      </c>
      <c r="M46" s="5">
        <f t="shared" si="37"/>
        <v>-3.8460179130765937E-3</v>
      </c>
    </row>
    <row r="47" spans="1:13" x14ac:dyDescent="0.45">
      <c r="A47">
        <v>25</v>
      </c>
      <c r="B47">
        <v>-175</v>
      </c>
      <c r="D47" s="4">
        <f t="shared" si="28"/>
        <v>-1661</v>
      </c>
      <c r="E47" s="3">
        <f t="shared" si="29"/>
        <v>-9718</v>
      </c>
      <c r="F47" s="5">
        <f t="shared" si="30"/>
        <v>24.99404400497297</v>
      </c>
      <c r="G47" s="5">
        <f t="shared" si="31"/>
        <v>-49.002341920374704</v>
      </c>
      <c r="H47" s="5">
        <f t="shared" si="32"/>
        <v>25.001272154277622</v>
      </c>
      <c r="I47" s="5">
        <f t="shared" si="33"/>
        <v>-175.00474612193523</v>
      </c>
      <c r="J47" s="5">
        <f t="shared" si="34"/>
        <v>-175.00075843176637</v>
      </c>
      <c r="K47" s="5">
        <f t="shared" si="35"/>
        <v>-174.99677074159752</v>
      </c>
      <c r="L47" s="5">
        <f t="shared" si="36"/>
        <v>-3.9876901688558064E-3</v>
      </c>
      <c r="M47" s="5">
        <f t="shared" si="37"/>
        <v>-3.9876901688558064E-3</v>
      </c>
    </row>
    <row r="48" spans="1:13" x14ac:dyDescent="0.45">
      <c r="A48">
        <v>30</v>
      </c>
      <c r="B48">
        <v>-175</v>
      </c>
      <c r="D48" s="4">
        <f t="shared" si="28"/>
        <v>-969</v>
      </c>
      <c r="E48" s="3">
        <f t="shared" si="29"/>
        <v>-9286</v>
      </c>
      <c r="F48" s="5">
        <f t="shared" si="30"/>
        <v>29.995923323792177</v>
      </c>
      <c r="G48" s="5">
        <f t="shared" si="31"/>
        <v>-44.000462601555498</v>
      </c>
      <c r="H48" s="5">
        <f t="shared" si="32"/>
        <v>30.003151473096828</v>
      </c>
      <c r="I48" s="5">
        <f t="shared" si="33"/>
        <v>-175.00418653966611</v>
      </c>
      <c r="J48" s="5">
        <f t="shared" si="34"/>
        <v>-175.00001336571933</v>
      </c>
      <c r="K48" s="5">
        <f t="shared" si="35"/>
        <v>-174.99584019177254</v>
      </c>
      <c r="L48" s="5">
        <f t="shared" si="36"/>
        <v>-4.1731739467820717E-3</v>
      </c>
      <c r="M48" s="5">
        <f t="shared" si="37"/>
        <v>-4.1731739467820717E-3</v>
      </c>
    </row>
    <row r="49" spans="1:13" x14ac:dyDescent="0.45">
      <c r="A49">
        <v>35</v>
      </c>
      <c r="B49">
        <v>-175</v>
      </c>
      <c r="D49" s="4">
        <f t="shared" si="28"/>
        <v>-277</v>
      </c>
      <c r="E49" s="3">
        <f t="shared" si="29"/>
        <v>-8783</v>
      </c>
      <c r="F49" s="5">
        <f t="shared" si="30"/>
        <v>34.997802642611383</v>
      </c>
      <c r="G49" s="5">
        <f t="shared" si="31"/>
        <v>-38.998583282736291</v>
      </c>
      <c r="H49" s="5">
        <f t="shared" si="32"/>
        <v>35.005030791916035</v>
      </c>
      <c r="I49" s="5">
        <f t="shared" si="33"/>
        <v>-175.00067375814518</v>
      </c>
      <c r="J49" s="5">
        <f t="shared" si="34"/>
        <v>-174.99626178764771</v>
      </c>
      <c r="K49" s="5">
        <f t="shared" si="35"/>
        <v>-174.99184981715027</v>
      </c>
      <c r="L49" s="5">
        <f t="shared" si="36"/>
        <v>-4.4119704974718843E-3</v>
      </c>
      <c r="M49" s="5">
        <f t="shared" si="37"/>
        <v>-4.4119704974434626E-3</v>
      </c>
    </row>
    <row r="50" spans="1:13" x14ac:dyDescent="0.45">
      <c r="A50">
        <v>37</v>
      </c>
      <c r="B50">
        <v>-175</v>
      </c>
      <c r="D50" s="4">
        <f t="shared" si="28"/>
        <v>0</v>
      </c>
      <c r="E50" s="3">
        <f t="shared" si="29"/>
        <v>-8563</v>
      </c>
      <c r="F50" s="5">
        <f t="shared" si="30"/>
        <v>37</v>
      </c>
      <c r="G50" s="5">
        <f t="shared" si="31"/>
        <v>-36.996385925347674</v>
      </c>
      <c r="H50" s="5">
        <f t="shared" si="32"/>
        <v>37.007228149304652</v>
      </c>
      <c r="I50" s="5">
        <f t="shared" si="33"/>
        <v>-175.0004889177419</v>
      </c>
      <c r="J50" s="5">
        <f t="shared" si="34"/>
        <v>-174.9959636059985</v>
      </c>
      <c r="K50" s="5">
        <f t="shared" si="35"/>
        <v>-174.99143829425509</v>
      </c>
      <c r="L50" s="5">
        <f t="shared" si="36"/>
        <v>-4.525311743407201E-3</v>
      </c>
      <c r="M50" s="5">
        <f t="shared" si="37"/>
        <v>-4.525311743407201E-3</v>
      </c>
    </row>
    <row r="51" spans="1:13" x14ac:dyDescent="0.45">
      <c r="A51">
        <v>40</v>
      </c>
      <c r="B51">
        <v>-175</v>
      </c>
      <c r="D51" s="4">
        <f t="shared" si="28"/>
        <v>415</v>
      </c>
      <c r="E51" s="3">
        <f t="shared" si="29"/>
        <v>-8214</v>
      </c>
      <c r="F51" s="5">
        <f t="shared" si="30"/>
        <v>39.999681961430596</v>
      </c>
      <c r="G51" s="5">
        <f t="shared" si="31"/>
        <v>-33.996703963917078</v>
      </c>
      <c r="H51" s="5">
        <f t="shared" si="32"/>
        <v>40.006910110735248</v>
      </c>
      <c r="I51" s="5">
        <f t="shared" si="33"/>
        <v>-175.00466558660287</v>
      </c>
      <c r="J51" s="5">
        <f t="shared" si="34"/>
        <v>-174.99994774720756</v>
      </c>
      <c r="K51" s="5">
        <f t="shared" si="35"/>
        <v>-174.99522990781222</v>
      </c>
      <c r="L51" s="5">
        <f t="shared" si="36"/>
        <v>-4.7178393953117848E-3</v>
      </c>
      <c r="M51" s="5">
        <f t="shared" si="37"/>
        <v>-4.7178393953402065E-3</v>
      </c>
    </row>
    <row r="52" spans="1:13" x14ac:dyDescent="0.45">
      <c r="A52">
        <v>45</v>
      </c>
      <c r="B52">
        <v>-175</v>
      </c>
      <c r="D52" s="4">
        <f t="shared" si="28"/>
        <v>1106</v>
      </c>
      <c r="E52" s="3">
        <f t="shared" si="29"/>
        <v>-7582</v>
      </c>
      <c r="F52" s="5">
        <f t="shared" si="30"/>
        <v>44.994333130945151</v>
      </c>
      <c r="G52" s="5">
        <f t="shared" si="31"/>
        <v>-29.002052794402523</v>
      </c>
      <c r="H52" s="5">
        <f t="shared" si="32"/>
        <v>45.001561280249803</v>
      </c>
      <c r="I52" s="5">
        <f t="shared" si="33"/>
        <v>-175.00431686697897</v>
      </c>
      <c r="J52" s="5">
        <f t="shared" si="34"/>
        <v>-174.99920579359019</v>
      </c>
      <c r="K52" s="5">
        <f t="shared" si="35"/>
        <v>-174.99409472020147</v>
      </c>
      <c r="L52" s="5">
        <f t="shared" si="36"/>
        <v>-5.1110733887753668E-3</v>
      </c>
      <c r="M52" s="5">
        <f t="shared" si="37"/>
        <v>-5.1110733887185233E-3</v>
      </c>
    </row>
    <row r="53" spans="1:13" x14ac:dyDescent="0.45">
      <c r="A53">
        <v>50</v>
      </c>
      <c r="B53">
        <v>-175</v>
      </c>
      <c r="D53" s="4">
        <f t="shared" si="28"/>
        <v>1798</v>
      </c>
      <c r="E53" s="3">
        <f t="shared" si="29"/>
        <v>-6892</v>
      </c>
      <c r="F53" s="5">
        <f t="shared" si="30"/>
        <v>49.996212449764357</v>
      </c>
      <c r="G53" s="5">
        <f t="shared" si="31"/>
        <v>-24.000173475583313</v>
      </c>
      <c r="H53" s="5">
        <f t="shared" si="32"/>
        <v>50.003440599069009</v>
      </c>
      <c r="I53" s="5">
        <f t="shared" si="33"/>
        <v>-175.00056823894789</v>
      </c>
      <c r="J53" s="5">
        <f t="shared" si="34"/>
        <v>-174.99494573689918</v>
      </c>
      <c r="K53" s="5">
        <f t="shared" si="35"/>
        <v>-174.98932323485053</v>
      </c>
      <c r="L53" s="5">
        <f t="shared" si="36"/>
        <v>-5.622502048709066E-3</v>
      </c>
      <c r="M53" s="5">
        <f t="shared" si="37"/>
        <v>-5.6225020486522226E-3</v>
      </c>
    </row>
    <row r="54" spans="1:13" x14ac:dyDescent="0.45">
      <c r="A54">
        <v>55</v>
      </c>
      <c r="B54">
        <v>-175</v>
      </c>
      <c r="D54" s="4">
        <f t="shared" si="28"/>
        <v>2490</v>
      </c>
      <c r="E54" s="3">
        <f t="shared" si="29"/>
        <v>-6150</v>
      </c>
      <c r="F54" s="5">
        <f t="shared" si="30"/>
        <v>54.998091768583571</v>
      </c>
      <c r="G54" s="5">
        <f t="shared" si="31"/>
        <v>-18.998294156764103</v>
      </c>
      <c r="H54" s="5">
        <f t="shared" si="32"/>
        <v>55.005319917888222</v>
      </c>
      <c r="I54" s="5">
        <f t="shared" si="33"/>
        <v>-175.00164652231871</v>
      </c>
      <c r="J54" s="5">
        <f t="shared" si="34"/>
        <v>-174.995345575447</v>
      </c>
      <c r="K54" s="5">
        <f t="shared" si="35"/>
        <v>-174.98904462857524</v>
      </c>
      <c r="L54" s="5">
        <f t="shared" si="36"/>
        <v>-6.3009468717041273E-3</v>
      </c>
      <c r="M54" s="5">
        <f t="shared" si="37"/>
        <v>-6.3009468717609707E-3</v>
      </c>
    </row>
    <row r="55" spans="1:13" x14ac:dyDescent="0.45">
      <c r="A55">
        <v>60</v>
      </c>
      <c r="B55">
        <v>-175</v>
      </c>
      <c r="D55" s="4">
        <f t="shared" si="28"/>
        <v>3182</v>
      </c>
      <c r="E55" s="3">
        <f t="shared" si="29"/>
        <v>-5361</v>
      </c>
      <c r="F55" s="5">
        <f t="shared" si="30"/>
        <v>59.999971087402784</v>
      </c>
      <c r="G55" s="5">
        <f t="shared" si="31"/>
        <v>-13.996414837944894</v>
      </c>
      <c r="H55" s="5">
        <f t="shared" si="32"/>
        <v>60.007199236707436</v>
      </c>
      <c r="I55" s="5">
        <f t="shared" si="33"/>
        <v>-175.0002168444791</v>
      </c>
      <c r="J55" s="5">
        <f t="shared" si="34"/>
        <v>-174.99298869517446</v>
      </c>
      <c r="K55" s="5">
        <f t="shared" si="35"/>
        <v>-174.98576054586982</v>
      </c>
      <c r="L55" s="5">
        <f t="shared" si="36"/>
        <v>-7.2281493046375545E-3</v>
      </c>
      <c r="M55" s="5">
        <f t="shared" si="37"/>
        <v>-7.2281493046375545E-3</v>
      </c>
    </row>
    <row r="56" spans="1:13" x14ac:dyDescent="0.45">
      <c r="A56">
        <v>65</v>
      </c>
      <c r="B56">
        <v>-175</v>
      </c>
      <c r="D56" s="4">
        <f t="shared" si="28"/>
        <v>3873</v>
      </c>
      <c r="E56" s="3">
        <f t="shared" si="29"/>
        <v>-4532</v>
      </c>
      <c r="F56" s="5">
        <f t="shared" si="30"/>
        <v>64.994622256917339</v>
      </c>
      <c r="G56" s="5">
        <f t="shared" si="31"/>
        <v>-9.001763668430339</v>
      </c>
      <c r="H56" s="5">
        <f t="shared" si="32"/>
        <v>65.00185040622199</v>
      </c>
      <c r="I56" s="5">
        <f t="shared" si="33"/>
        <v>-175.01196674218002</v>
      </c>
      <c r="J56" s="5">
        <f t="shared" si="34"/>
        <v>-175.00341511301605</v>
      </c>
      <c r="K56" s="5">
        <f t="shared" si="35"/>
        <v>-174.9948634838521</v>
      </c>
      <c r="L56" s="5">
        <f t="shared" si="36"/>
        <v>-8.5516291639748943E-3</v>
      </c>
      <c r="M56" s="5">
        <f t="shared" si="37"/>
        <v>-8.5516291639464725E-3</v>
      </c>
    </row>
    <row r="57" spans="1:13" x14ac:dyDescent="0.45">
      <c r="D57" s="4"/>
      <c r="E57" s="3"/>
      <c r="F57" s="5"/>
      <c r="G57" s="5"/>
      <c r="H57" s="5"/>
      <c r="I57" s="5"/>
      <c r="J57" s="5"/>
      <c r="K57" s="5"/>
      <c r="L57" s="5"/>
      <c r="M57" s="5"/>
    </row>
    <row r="58" spans="1:13" x14ac:dyDescent="0.45">
      <c r="A58">
        <v>0</v>
      </c>
      <c r="B58">
        <v>-225</v>
      </c>
      <c r="D58" s="4">
        <f>INT((A58-37)*138.348)</f>
        <v>-5119</v>
      </c>
      <c r="E58" s="3">
        <f>INT((B58+97.5)*138.348*COS(A58*PI()/180))</f>
        <v>-17640</v>
      </c>
      <c r="F58" s="5">
        <f>--37 + D58/138.348</f>
        <v>-8.9629051377215774E-4</v>
      </c>
      <c r="G58" s="5">
        <f>-37 + (D58+0.5)/138.348</f>
        <v>-73.997282215861446</v>
      </c>
      <c r="H58" s="5">
        <f>--37 + (D58+1)/138.348</f>
        <v>6.3318587908796076E-3</v>
      </c>
      <c r="I58" s="5">
        <f>-97.5+(E58)/(138.348*COS(A58*PI()/180))</f>
        <v>-225.00455373406191</v>
      </c>
      <c r="J58" s="5">
        <f>-97.5+(E58+0.5)/(138.348*COS(A58*PI()/180))</f>
        <v>-225.0009396594096</v>
      </c>
      <c r="K58" s="5">
        <f>-97.5+(E58+1)/(138.348*COS(A58*PI()/180))</f>
        <v>-224.99732558475728</v>
      </c>
      <c r="L58" s="5">
        <f>I58-J58</f>
        <v>-3.6140746523187772E-3</v>
      </c>
      <c r="M58" s="5">
        <f>J58-K58</f>
        <v>-3.6140746523187772E-3</v>
      </c>
    </row>
    <row r="59" spans="1:13" x14ac:dyDescent="0.45">
      <c r="A59">
        <v>10</v>
      </c>
      <c r="B59">
        <v>-225</v>
      </c>
      <c r="D59" s="4">
        <f t="shared" ref="D59:D70" si="38">INT((A59-37)*138.348)</f>
        <v>-3736</v>
      </c>
      <c r="E59" s="3">
        <f t="shared" ref="E59:E70" si="39">INT((B59+97.5)*138.348*COS(A59*PI()/180))</f>
        <v>-17372</v>
      </c>
      <c r="F59" s="5">
        <f t="shared" ref="F59:F70" si="40">--37 + D59/138.348</f>
        <v>9.9956341978199923</v>
      </c>
      <c r="G59" s="5">
        <f t="shared" ref="G59:G70" si="41">-37 + (D59+0.5)/138.348</f>
        <v>-64.000751727527685</v>
      </c>
      <c r="H59" s="5">
        <f t="shared" ref="H59:H70" si="42">--37 + (D59+1)/138.348</f>
        <v>10.002862347124644</v>
      </c>
      <c r="I59" s="5">
        <f t="shared" ref="I59:I70" si="43">-97.5+(E59)/(138.348*COS(A59*PI()/180))</f>
        <v>-225.00448941567032</v>
      </c>
      <c r="J59" s="5">
        <f t="shared" ref="J59:J70" si="44">-97.5+(E59+0.5)/(138.348*COS(A59*PI()/180))</f>
        <v>-225.00081958809102</v>
      </c>
      <c r="K59" s="5">
        <f t="shared" ref="K59:K70" si="45">-97.5+(E59+1)/(138.348*COS(A59*PI()/180))</f>
        <v>-224.99714976051172</v>
      </c>
      <c r="L59" s="5">
        <f t="shared" ref="L59:L70" si="46">I59-J59</f>
        <v>-3.6698275793014545E-3</v>
      </c>
      <c r="M59" s="5">
        <f t="shared" ref="M59:M70" si="47">J59-K59</f>
        <v>-3.6698275793014545E-3</v>
      </c>
    </row>
    <row r="60" spans="1:13" x14ac:dyDescent="0.45">
      <c r="A60">
        <v>20</v>
      </c>
      <c r="B60">
        <v>-225</v>
      </c>
      <c r="D60" s="4">
        <f t="shared" si="38"/>
        <v>-2352</v>
      </c>
      <c r="E60" s="3">
        <f t="shared" si="39"/>
        <v>-16576</v>
      </c>
      <c r="F60" s="5">
        <f t="shared" si="40"/>
        <v>19.999392835458412</v>
      </c>
      <c r="G60" s="5">
        <f t="shared" si="41"/>
        <v>-53.996993089889258</v>
      </c>
      <c r="H60" s="5">
        <f t="shared" si="42"/>
        <v>20.006620984763064</v>
      </c>
      <c r="I60" s="5">
        <f t="shared" si="43"/>
        <v>-225.00318585422787</v>
      </c>
      <c r="J60" s="5">
        <f t="shared" si="44"/>
        <v>-224.99933983631479</v>
      </c>
      <c r="K60" s="5">
        <f t="shared" si="45"/>
        <v>-224.99549381840171</v>
      </c>
      <c r="L60" s="5">
        <f t="shared" si="46"/>
        <v>-3.8460179130765937E-3</v>
      </c>
      <c r="M60" s="5">
        <f t="shared" si="47"/>
        <v>-3.8460179130765937E-3</v>
      </c>
    </row>
    <row r="61" spans="1:13" x14ac:dyDescent="0.45">
      <c r="A61">
        <v>25</v>
      </c>
      <c r="B61">
        <v>-225</v>
      </c>
      <c r="D61" s="4">
        <f t="shared" si="38"/>
        <v>-1661</v>
      </c>
      <c r="E61" s="3">
        <f t="shared" si="39"/>
        <v>-15987</v>
      </c>
      <c r="F61" s="5">
        <f t="shared" si="40"/>
        <v>24.99404400497297</v>
      </c>
      <c r="G61" s="5">
        <f t="shared" si="41"/>
        <v>-49.002341920374704</v>
      </c>
      <c r="H61" s="5">
        <f t="shared" si="42"/>
        <v>25.001272154277622</v>
      </c>
      <c r="I61" s="5">
        <f t="shared" si="43"/>
        <v>-225.002405459084</v>
      </c>
      <c r="J61" s="5">
        <f t="shared" si="44"/>
        <v>-224.99841776891515</v>
      </c>
      <c r="K61" s="5">
        <f t="shared" si="45"/>
        <v>-224.99443007874629</v>
      </c>
      <c r="L61" s="5">
        <f t="shared" si="46"/>
        <v>-3.9876901688558064E-3</v>
      </c>
      <c r="M61" s="5">
        <f t="shared" si="47"/>
        <v>-3.9876901688558064E-3</v>
      </c>
    </row>
    <row r="62" spans="1:13" x14ac:dyDescent="0.45">
      <c r="A62">
        <v>30</v>
      </c>
      <c r="B62">
        <v>-225</v>
      </c>
      <c r="D62" s="4">
        <f t="shared" si="38"/>
        <v>-969</v>
      </c>
      <c r="E62" s="3">
        <f t="shared" si="39"/>
        <v>-15277</v>
      </c>
      <c r="F62" s="5">
        <f t="shared" si="40"/>
        <v>29.995923323792177</v>
      </c>
      <c r="G62" s="5">
        <f t="shared" si="41"/>
        <v>-44.000462601555498</v>
      </c>
      <c r="H62" s="5">
        <f t="shared" si="42"/>
        <v>30.003151473096828</v>
      </c>
      <c r="I62" s="5">
        <f t="shared" si="43"/>
        <v>-225.0071567700279</v>
      </c>
      <c r="J62" s="5">
        <f t="shared" si="44"/>
        <v>-225.00298359608112</v>
      </c>
      <c r="K62" s="5">
        <f t="shared" si="45"/>
        <v>-224.99881042213434</v>
      </c>
      <c r="L62" s="5">
        <f t="shared" si="46"/>
        <v>-4.1731739467820717E-3</v>
      </c>
      <c r="M62" s="5">
        <f t="shared" si="47"/>
        <v>-4.1731739467820717E-3</v>
      </c>
    </row>
    <row r="63" spans="1:13" x14ac:dyDescent="0.45">
      <c r="A63">
        <v>35</v>
      </c>
      <c r="B63">
        <v>-225</v>
      </c>
      <c r="D63" s="4">
        <f t="shared" si="38"/>
        <v>-277</v>
      </c>
      <c r="E63" s="3">
        <f t="shared" si="39"/>
        <v>-14450</v>
      </c>
      <c r="F63" s="5">
        <f t="shared" si="40"/>
        <v>34.997802642611383</v>
      </c>
      <c r="G63" s="5">
        <f t="shared" si="41"/>
        <v>-38.998583282736291</v>
      </c>
      <c r="H63" s="5">
        <f t="shared" si="42"/>
        <v>35.005030791916035</v>
      </c>
      <c r="I63" s="5">
        <f t="shared" si="43"/>
        <v>-225.00594737620378</v>
      </c>
      <c r="J63" s="5">
        <f t="shared" si="44"/>
        <v>-225.00153540570631</v>
      </c>
      <c r="K63" s="5">
        <f t="shared" si="45"/>
        <v>-224.99712343520886</v>
      </c>
      <c r="L63" s="5">
        <f t="shared" si="46"/>
        <v>-4.4119704974718843E-3</v>
      </c>
      <c r="M63" s="5">
        <f t="shared" si="47"/>
        <v>-4.4119704974434626E-3</v>
      </c>
    </row>
    <row r="64" spans="1:13" x14ac:dyDescent="0.45">
      <c r="A64">
        <v>37</v>
      </c>
      <c r="B64">
        <v>-225</v>
      </c>
      <c r="D64" s="4">
        <f t="shared" si="38"/>
        <v>0</v>
      </c>
      <c r="E64" s="3">
        <f t="shared" si="39"/>
        <v>-14088</v>
      </c>
      <c r="F64" s="5">
        <f t="shared" si="40"/>
        <v>37</v>
      </c>
      <c r="G64" s="5">
        <f t="shared" si="41"/>
        <v>-36.996385925347674</v>
      </c>
      <c r="H64" s="5">
        <f t="shared" si="42"/>
        <v>37.007228149304652</v>
      </c>
      <c r="I64" s="5">
        <f t="shared" si="43"/>
        <v>-225.00518368248839</v>
      </c>
      <c r="J64" s="5">
        <f t="shared" si="44"/>
        <v>-225.00065837074499</v>
      </c>
      <c r="K64" s="5">
        <f t="shared" si="45"/>
        <v>-224.99613305900158</v>
      </c>
      <c r="L64" s="5">
        <f t="shared" si="46"/>
        <v>-4.525311743407201E-3</v>
      </c>
      <c r="M64" s="5">
        <f t="shared" si="47"/>
        <v>-4.525311743407201E-3</v>
      </c>
    </row>
    <row r="65" spans="1:13" x14ac:dyDescent="0.45">
      <c r="A65">
        <v>40</v>
      </c>
      <c r="B65">
        <v>-225</v>
      </c>
      <c r="D65" s="4">
        <f t="shared" si="38"/>
        <v>415</v>
      </c>
      <c r="E65" s="3">
        <f t="shared" si="39"/>
        <v>-13513</v>
      </c>
      <c r="F65" s="5">
        <f t="shared" si="40"/>
        <v>39.999681961430596</v>
      </c>
      <c r="G65" s="5">
        <f t="shared" si="41"/>
        <v>-33.996703963917078</v>
      </c>
      <c r="H65" s="5">
        <f t="shared" si="42"/>
        <v>40.006910110735248</v>
      </c>
      <c r="I65" s="5">
        <f t="shared" si="43"/>
        <v>-225.0043274983887</v>
      </c>
      <c r="J65" s="5">
        <f t="shared" si="44"/>
        <v>-224.99960965899336</v>
      </c>
      <c r="K65" s="5">
        <f t="shared" si="45"/>
        <v>-224.99489181959802</v>
      </c>
      <c r="L65" s="5">
        <f t="shared" si="46"/>
        <v>-4.7178393953402065E-3</v>
      </c>
      <c r="M65" s="5">
        <f t="shared" si="47"/>
        <v>-4.7178393953402065E-3</v>
      </c>
    </row>
    <row r="66" spans="1:13" x14ac:dyDescent="0.45">
      <c r="A66">
        <v>45</v>
      </c>
      <c r="B66">
        <v>-225</v>
      </c>
      <c r="D66" s="4">
        <f t="shared" si="38"/>
        <v>1106</v>
      </c>
      <c r="E66" s="3">
        <f t="shared" si="39"/>
        <v>-12473</v>
      </c>
      <c r="F66" s="5">
        <f t="shared" si="40"/>
        <v>44.994333130945151</v>
      </c>
      <c r="G66" s="5">
        <f t="shared" si="41"/>
        <v>-29.002052794402523</v>
      </c>
      <c r="H66" s="5">
        <f t="shared" si="42"/>
        <v>45.001561280249803</v>
      </c>
      <c r="I66" s="5">
        <f t="shared" si="43"/>
        <v>-225.00083675571466</v>
      </c>
      <c r="J66" s="5">
        <f t="shared" si="44"/>
        <v>-224.99572568232591</v>
      </c>
      <c r="K66" s="5">
        <f t="shared" si="45"/>
        <v>-224.99061460893716</v>
      </c>
      <c r="L66" s="5">
        <f t="shared" si="46"/>
        <v>-5.1110733887469451E-3</v>
      </c>
      <c r="M66" s="5">
        <f t="shared" si="47"/>
        <v>-5.1110733887469451E-3</v>
      </c>
    </row>
    <row r="67" spans="1:13" x14ac:dyDescent="0.45">
      <c r="A67">
        <v>50</v>
      </c>
      <c r="B67">
        <v>-225</v>
      </c>
      <c r="D67" s="4">
        <f t="shared" si="38"/>
        <v>1798</v>
      </c>
      <c r="E67" s="3">
        <f t="shared" si="39"/>
        <v>-11339</v>
      </c>
      <c r="F67" s="5">
        <f t="shared" si="40"/>
        <v>49.996212449764357</v>
      </c>
      <c r="G67" s="5">
        <f t="shared" si="41"/>
        <v>-24.000173475583313</v>
      </c>
      <c r="H67" s="5">
        <f t="shared" si="42"/>
        <v>50.003440599069009</v>
      </c>
      <c r="I67" s="5">
        <f t="shared" si="43"/>
        <v>-225.00710145987085</v>
      </c>
      <c r="J67" s="5">
        <f t="shared" si="44"/>
        <v>-225.00147895782217</v>
      </c>
      <c r="K67" s="5">
        <f t="shared" si="45"/>
        <v>-224.99585645577349</v>
      </c>
      <c r="L67" s="5">
        <f t="shared" si="46"/>
        <v>-5.6225020486806443E-3</v>
      </c>
      <c r="M67" s="5">
        <f t="shared" si="47"/>
        <v>-5.6225020486806443E-3</v>
      </c>
    </row>
    <row r="68" spans="1:13" x14ac:dyDescent="0.45">
      <c r="A68">
        <v>55</v>
      </c>
      <c r="B68">
        <v>-225</v>
      </c>
      <c r="D68" s="4">
        <f t="shared" si="38"/>
        <v>2490</v>
      </c>
      <c r="E68" s="3">
        <f t="shared" si="39"/>
        <v>-10118</v>
      </c>
      <c r="F68" s="5">
        <f t="shared" si="40"/>
        <v>54.998091768583571</v>
      </c>
      <c r="G68" s="5">
        <f t="shared" si="41"/>
        <v>-18.998294156764103</v>
      </c>
      <c r="H68" s="5">
        <f t="shared" si="42"/>
        <v>55.005319917888222</v>
      </c>
      <c r="I68" s="5">
        <f t="shared" si="43"/>
        <v>-225.00596089639362</v>
      </c>
      <c r="J68" s="5">
        <f t="shared" si="44"/>
        <v>-224.99965994952191</v>
      </c>
      <c r="K68" s="5">
        <f t="shared" si="45"/>
        <v>-224.99335900265015</v>
      </c>
      <c r="L68" s="5">
        <f t="shared" si="46"/>
        <v>-6.3009468717041273E-3</v>
      </c>
      <c r="M68" s="5">
        <f t="shared" si="47"/>
        <v>-6.3009468717609707E-3</v>
      </c>
    </row>
    <row r="69" spans="1:13" x14ac:dyDescent="0.45">
      <c r="A69">
        <v>60</v>
      </c>
      <c r="B69">
        <v>-225</v>
      </c>
      <c r="D69" s="4">
        <f t="shared" si="38"/>
        <v>3182</v>
      </c>
      <c r="E69" s="3">
        <f t="shared" si="39"/>
        <v>-8820</v>
      </c>
      <c r="F69" s="5">
        <f t="shared" si="40"/>
        <v>59.999971087402784</v>
      </c>
      <c r="G69" s="5">
        <f t="shared" si="41"/>
        <v>-13.996414837944894</v>
      </c>
      <c r="H69" s="5">
        <f t="shared" si="42"/>
        <v>60.007199236707436</v>
      </c>
      <c r="I69" s="5">
        <f t="shared" si="43"/>
        <v>-225.00455373406189</v>
      </c>
      <c r="J69" s="5">
        <f t="shared" si="44"/>
        <v>-224.99732558475722</v>
      </c>
      <c r="K69" s="5">
        <f t="shared" si="45"/>
        <v>-224.99009743545258</v>
      </c>
      <c r="L69" s="5">
        <f t="shared" si="46"/>
        <v>-7.2281493046659762E-3</v>
      </c>
      <c r="M69" s="5">
        <f t="shared" si="47"/>
        <v>-7.2281493046375545E-3</v>
      </c>
    </row>
    <row r="70" spans="1:13" x14ac:dyDescent="0.45">
      <c r="A70">
        <v>65</v>
      </c>
      <c r="B70">
        <v>-225</v>
      </c>
      <c r="D70" s="4">
        <f t="shared" si="38"/>
        <v>3873</v>
      </c>
      <c r="E70" s="3">
        <f t="shared" si="39"/>
        <v>-7455</v>
      </c>
      <c r="F70" s="5">
        <f t="shared" si="40"/>
        <v>64.994622256917339</v>
      </c>
      <c r="G70" s="5">
        <f t="shared" si="41"/>
        <v>-9.001763668430339</v>
      </c>
      <c r="H70" s="5">
        <f t="shared" si="42"/>
        <v>65.00185040622199</v>
      </c>
      <c r="I70" s="5">
        <f t="shared" si="43"/>
        <v>-225.00479083472021</v>
      </c>
      <c r="J70" s="5">
        <f t="shared" si="44"/>
        <v>-224.99623920555626</v>
      </c>
      <c r="K70" s="5">
        <f t="shared" si="45"/>
        <v>-224.98768757639229</v>
      </c>
      <c r="L70" s="5">
        <f t="shared" si="46"/>
        <v>-8.5516291639464725E-3</v>
      </c>
      <c r="M70" s="5">
        <f t="shared" si="47"/>
        <v>-8.5516291639748943E-3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Princeton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Kornhauser</dc:creator>
  <cp:lastModifiedBy>Alain Kornhauser</cp:lastModifiedBy>
  <dcterms:created xsi:type="dcterms:W3CDTF">2016-11-14T02:04:21Z</dcterms:created>
  <dcterms:modified xsi:type="dcterms:W3CDTF">2016-11-14T18:05:37Z</dcterms:modified>
</cp:coreProperties>
</file>